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or Sale - Forfeited Sales\2023 May\"/>
    </mc:Choice>
  </mc:AlternateContent>
  <xr:revisionPtr revIDLastSave="0" documentId="8_{04E9F896-07D4-44B3-A62B-E386AF6C0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OBER 2022" sheetId="1" r:id="rId1"/>
    <sheet name="Sheet2" sheetId="4" r:id="rId2"/>
    <sheet name="Sheet1" sheetId="2" state="hidden" r:id="rId3"/>
  </sheets>
  <definedNames>
    <definedName name="_xlnm.Print_Area" localSheetId="0">'OCTOBER 2022'!$A$1:$O$13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K16" i="1"/>
  <c r="L16" i="1"/>
  <c r="I4" i="1"/>
  <c r="I3" i="1"/>
  <c r="I6" i="1"/>
  <c r="I5" i="1"/>
  <c r="I17" i="1" l="1"/>
  <c r="H3" i="1"/>
  <c r="J16" i="1" l="1"/>
  <c r="K16" i="4"/>
  <c r="G16" i="4"/>
  <c r="I12" i="4"/>
  <c r="I11" i="4"/>
  <c r="J11" i="4" s="1"/>
  <c r="I10" i="4"/>
  <c r="L10" i="4" s="1"/>
  <c r="I9" i="4"/>
  <c r="L9" i="4" s="1"/>
  <c r="I8" i="4"/>
  <c r="L8" i="4" s="1"/>
  <c r="I7" i="4"/>
  <c r="L7" i="4" s="1"/>
  <c r="I6" i="4"/>
  <c r="L6" i="4" s="1"/>
  <c r="I5" i="4"/>
  <c r="L5" i="4" s="1"/>
  <c r="I4" i="4"/>
  <c r="H4" i="4"/>
  <c r="H16" i="4" s="1"/>
  <c r="L11" i="4" l="1"/>
  <c r="I16" i="4"/>
  <c r="I17" i="4" s="1"/>
  <c r="L12" i="4"/>
  <c r="J6" i="4"/>
  <c r="J10" i="4"/>
  <c r="J7" i="4"/>
  <c r="J4" i="4"/>
  <c r="J8" i="4"/>
  <c r="J12" i="4"/>
  <c r="L4" i="4"/>
  <c r="L16" i="4" s="1"/>
  <c r="J5" i="4"/>
  <c r="J9" i="4"/>
  <c r="J16" i="4" l="1"/>
  <c r="H25" i="2" l="1"/>
  <c r="G25" i="2"/>
  <c r="L23" i="2"/>
  <c r="J23" i="2"/>
  <c r="L22" i="2"/>
  <c r="J22" i="2"/>
  <c r="L21" i="2"/>
  <c r="J21" i="2"/>
  <c r="I20" i="2"/>
  <c r="I19" i="2"/>
  <c r="J19" i="2" s="1"/>
  <c r="I18" i="2"/>
  <c r="L18" i="2" s="1"/>
  <c r="I17" i="2"/>
  <c r="J17" i="2" s="1"/>
  <c r="I16" i="2"/>
  <c r="L16" i="2" s="1"/>
  <c r="I15" i="2"/>
  <c r="L15" i="2" s="1"/>
  <c r="I14" i="2"/>
  <c r="L14" i="2" s="1"/>
  <c r="I13" i="2"/>
  <c r="L13" i="2" s="1"/>
  <c r="I12" i="2"/>
  <c r="J12" i="2" s="1"/>
  <c r="I11" i="2"/>
  <c r="L11" i="2" s="1"/>
  <c r="I10" i="2"/>
  <c r="L10" i="2" s="1"/>
  <c r="I9" i="2"/>
  <c r="J9" i="2" s="1"/>
  <c r="I8" i="2"/>
  <c r="L8" i="2" s="1"/>
  <c r="I7" i="2"/>
  <c r="J7" i="2" s="1"/>
  <c r="I6" i="2"/>
  <c r="L6" i="2" s="1"/>
  <c r="I5" i="2"/>
  <c r="L5" i="2" s="1"/>
  <c r="I4" i="2"/>
  <c r="L4" i="2" s="1"/>
  <c r="I3" i="2"/>
  <c r="L3" i="2" s="1"/>
  <c r="L12" i="2" l="1"/>
  <c r="J18" i="2"/>
  <c r="J16" i="2"/>
  <c r="J3" i="2"/>
  <c r="L7" i="2"/>
  <c r="J4" i="2"/>
  <c r="L9" i="2"/>
  <c r="L19" i="2"/>
  <c r="J11" i="2"/>
  <c r="I25" i="2"/>
  <c r="H26" i="2" s="1"/>
  <c r="J20" i="2"/>
  <c r="J5" i="2"/>
  <c r="J13" i="2"/>
  <c r="L17" i="2"/>
  <c r="J8" i="2"/>
  <c r="J15" i="2"/>
  <c r="L20" i="2"/>
  <c r="J10" i="2"/>
  <c r="J14" i="2"/>
  <c r="J6" i="2"/>
  <c r="L25" i="2" l="1"/>
  <c r="J25" i="2"/>
</calcChain>
</file>

<file path=xl/sharedStrings.xml><?xml version="1.0" encoding="utf-8"?>
<sst xmlns="http://schemas.openxmlformats.org/spreadsheetml/2006/main" count="312" uniqueCount="193">
  <si>
    <t>PARCEL #</t>
  </si>
  <si>
    <t>PREVIOUS OWNER</t>
  </si>
  <si>
    <t>PROPERTY ADDRESS</t>
  </si>
  <si>
    <t>CASE NUMBER</t>
  </si>
  <si>
    <t>FAIR MARKET VALUE</t>
  </si>
  <si>
    <t>ACTUAL
BID</t>
  </si>
  <si>
    <t>SUCCESSFUL 
BIDDER</t>
  </si>
  <si>
    <t>BACK-UP
BIDDER</t>
  </si>
  <si>
    <t>STATUS</t>
  </si>
  <si>
    <t>Scheduled
For Sale</t>
  </si>
  <si>
    <t>Jeffery Grove</t>
  </si>
  <si>
    <t>14-CI-0397</t>
  </si>
  <si>
    <t>14-CI-0392</t>
  </si>
  <si>
    <t>#</t>
  </si>
  <si>
    <t>008-00026</t>
  </si>
  <si>
    <t>008-00047</t>
  </si>
  <si>
    <t>* SUBJECT TO CHANGE *</t>
  </si>
  <si>
    <t>* COSTS *</t>
  </si>
  <si>
    <t>* LOWEST
BID  *</t>
  </si>
  <si>
    <t>LEGAL
DESCRIPTION</t>
  </si>
  <si>
    <t>1972 Horizon Mobile Home</t>
  </si>
  <si>
    <t>Last Updated:</t>
  </si>
  <si>
    <t>005-00029</t>
  </si>
  <si>
    <t>Charleton L Seitz, et al</t>
  </si>
  <si>
    <t>17CI04022</t>
  </si>
  <si>
    <t>29626 CR 49
Clark - RV</t>
  </si>
  <si>
    <t>Christie M Menefee, et al</t>
  </si>
  <si>
    <t>18CI0028</t>
  </si>
  <si>
    <t>Meagan Smith,
et al</t>
  </si>
  <si>
    <t>18CI0038</t>
  </si>
  <si>
    <t>041-00082</t>
  </si>
  <si>
    <t>041-00069</t>
  </si>
  <si>
    <t>18CI0037</t>
  </si>
  <si>
    <t>013-00008</t>
  </si>
  <si>
    <t>20336 TR 306
Jackson - RV</t>
  </si>
  <si>
    <t>1974 Vindale Mobile Home</t>
  </si>
  <si>
    <t>14588 CR 14
Washington - TV</t>
  </si>
  <si>
    <t>1995 Fleetwood Mobile Home</t>
  </si>
  <si>
    <t>1981 Commodore Mobile Home</t>
  </si>
  <si>
    <t>004-00215</t>
  </si>
  <si>
    <t>David Knicely</t>
  </si>
  <si>
    <t>2018-CI-0106</t>
  </si>
  <si>
    <t>1987 Holly Park Mobile Home</t>
  </si>
  <si>
    <t>32780 SR 93
Crawford - Garaway</t>
  </si>
  <si>
    <t>43424 US 36
Bethlehem - RV</t>
  </si>
  <si>
    <t>18CI0039</t>
  </si>
  <si>
    <t>021-00042</t>
  </si>
  <si>
    <t>018-00163</t>
  </si>
  <si>
    <t>18CI0025</t>
  </si>
  <si>
    <t>1970 Kirkwood Mobile Home</t>
  </si>
  <si>
    <t>16789 SR 93
Linton - Ridgewood</t>
  </si>
  <si>
    <t>22046 TR 1064
Lafayette - Ridgewood</t>
  </si>
  <si>
    <t>1968 Richmond Mobile Home</t>
  </si>
  <si>
    <t>031-00119</t>
  </si>
  <si>
    <t>Donald E Bechtol Jr</t>
  </si>
  <si>
    <t>2018 CI 0269</t>
  </si>
  <si>
    <t>20530 CR 367
Perry - RV</t>
  </si>
  <si>
    <t>1978 Ritz Craft Mobile Home</t>
  </si>
  <si>
    <t>1991 Commodore Mobile Home</t>
  </si>
  <si>
    <t>1974 Skyline 
Mobile Home</t>
  </si>
  <si>
    <t>Forfeited to Ohio; Offered at Auditor's Sale &amp; received no bid 5/10/19</t>
  </si>
  <si>
    <t>Dave Fitzer</t>
  </si>
  <si>
    <t>18CI0166</t>
  </si>
  <si>
    <t>Jeff Rine</t>
  </si>
  <si>
    <t>Charles T Jarvis</t>
  </si>
  <si>
    <t>Kenneth E Shingleton</t>
  </si>
  <si>
    <t>016-00092</t>
  </si>
  <si>
    <t>611 Railroad St
Warsaw Corp - RV</t>
  </si>
  <si>
    <t>006-00067</t>
  </si>
  <si>
    <t>Jeff Pahoundis</t>
  </si>
  <si>
    <t>33658 TR 222
Clark - West Holmes</t>
  </si>
  <si>
    <t>1978 Buddy Mobile Home</t>
  </si>
  <si>
    <t>18CI0272</t>
  </si>
  <si>
    <t>18CI0232</t>
  </si>
  <si>
    <t>18CI0233</t>
  </si>
  <si>
    <t>18CI0234</t>
  </si>
  <si>
    <t>18CI0279</t>
  </si>
  <si>
    <t>Raymond E Troyer</t>
  </si>
  <si>
    <t>043-00002303-00</t>
  </si>
  <si>
    <t>Wilson Avenue
Coshocton Corp - CSD</t>
  </si>
  <si>
    <t>Forfeited to Ohio</t>
  </si>
  <si>
    <t>David, Dayle K, &amp; Denny T Ross 
&amp; Betsy R Kohman</t>
  </si>
  <si>
    <t>038-00000434-02</t>
  </si>
  <si>
    <t>CR 75
Virginia - RV</t>
  </si>
  <si>
    <t>Mineral Rights Only</t>
  </si>
  <si>
    <t>038-00000434-03</t>
  </si>
  <si>
    <t>TR 288
Virginia - RV</t>
  </si>
  <si>
    <t>038-00000435-01</t>
  </si>
  <si>
    <t>038-00000758-01</t>
  </si>
  <si>
    <t>TR 432
Virginia - RV</t>
  </si>
  <si>
    <t>002-00120</t>
  </si>
  <si>
    <t>1979 Windsor Mobile Home</t>
  </si>
  <si>
    <t>18CI0378</t>
  </si>
  <si>
    <t>IN LOT 886
 48 X 196</t>
  </si>
  <si>
    <t>CURRENT LIST OF FORFEITED PARCELS          DATE:  OCTOBER 18 2019 AT 10:30AM      COSHOCTON COUNTY COURTHOUSE</t>
  </si>
  <si>
    <t>18CI-0230</t>
  </si>
  <si>
    <t>October 18, 2019</t>
  </si>
  <si>
    <t>Forfeited to Ohio; Offered at Auditor's Sale &amp; received no bid 10/16/15 &amp; 5/27/16 &amp; 10/28/16 &amp; 5/19/17 &amp; 10/27/17 &amp; 5/18/18 &amp; 10/19/18 &amp; 5/10/19</t>
  </si>
  <si>
    <t>Forfeited to Ohio; Offered at Auditor's Sale &amp; received no bid 10/19/18 &amp; 5/10/19</t>
  </si>
  <si>
    <t>Sarah A, James M, Katylynn Wallace &amp; Jon M, Rainy Moore</t>
  </si>
  <si>
    <t>044-00000577-00</t>
  </si>
  <si>
    <t>021-00000452-00</t>
  </si>
  <si>
    <t>018-00001247-00</t>
  </si>
  <si>
    <t>18CI0390</t>
  </si>
  <si>
    <t>18CI0442</t>
  </si>
  <si>
    <t>18CI0452</t>
  </si>
  <si>
    <t>Coshocton Residental Development Corp</t>
  </si>
  <si>
    <t>52924 SR 651
Adams - Ridgewood</t>
  </si>
  <si>
    <t>SR 93
Lafayette - Ridgewood</t>
  </si>
  <si>
    <t>F A &amp; Eliz M Stone</t>
  </si>
  <si>
    <t>TR 477
Linton - Ridgewood</t>
  </si>
  <si>
    <t>Ronnie B Wright</t>
  </si>
  <si>
    <t>Awaiting Court notification/subdivision petition per ORC 5723.01(A)(3).</t>
  </si>
  <si>
    <t>TBA</t>
  </si>
  <si>
    <t>* 09/20/2019
TAX DUE *</t>
  </si>
  <si>
    <t>W PT 1 
.0032 acres</t>
  </si>
  <si>
    <t>IN LOT 45 PT 21.5X65 
LINTON MILLS</t>
  </si>
  <si>
    <t>W SIDE
 .24 ACRES</t>
  </si>
  <si>
    <t>Cassingham Hollow Drive
Coshocton Corp - RV</t>
  </si>
  <si>
    <t>0</t>
  </si>
  <si>
    <t xml:space="preserve">KEY: </t>
  </si>
  <si>
    <t>LAND SELECTED BY COSHOCTON COUNTY REUTILIZATION CORPORATION (CCLRC) THAT IT WISHES TO ACQUIRE IF MINIMAL BID NOT MET</t>
  </si>
  <si>
    <t>005-00330033-01</t>
  </si>
  <si>
    <t>John S Mullett</t>
  </si>
  <si>
    <t>CR 318
Clark - RV</t>
  </si>
  <si>
    <t>20CI0078</t>
  </si>
  <si>
    <t>026-00086</t>
  </si>
  <si>
    <t>017-00035</t>
  </si>
  <si>
    <t>Andy R Barkman</t>
  </si>
  <si>
    <t>38957 CR 33
Monroe - RV</t>
  </si>
  <si>
    <t>1972 Buddy
 Mobile Home</t>
  </si>
  <si>
    <t>Donald &amp; Sally Erow</t>
  </si>
  <si>
    <t>PT SE LOT 16
1.549 Acres</t>
  </si>
  <si>
    <t>1999 Redman Mobile Home</t>
  </si>
  <si>
    <t>038-00047</t>
  </si>
  <si>
    <t>Ruth P Snodgrass</t>
  </si>
  <si>
    <t>18356 County Road 6 Virginia - RV</t>
  </si>
  <si>
    <t>1979 Bayview Mobile Home</t>
  </si>
  <si>
    <t>19CI0291</t>
  </si>
  <si>
    <t>46551 TR 28
Virginia - RV</t>
  </si>
  <si>
    <t>Forfeited to Ohio; Offered at Auditor's Sale &amp; received no bid 5/10/19 &amp;10/18/19 &amp; 9/18/20 &amp; 5/14/2021 &amp; 10/29/2021</t>
  </si>
  <si>
    <t>Forfeited to Ohio; Offered at Auditor's Sale &amp; received no bid 9/18/20 &amp;10/29/2021</t>
  </si>
  <si>
    <t>Forfeited to Ohio; Offered at Auditor's Sale &amp; received no bid 10/29/2021</t>
  </si>
  <si>
    <t>038-20200077-00</t>
  </si>
  <si>
    <t>Peabody Coal Company</t>
  </si>
  <si>
    <t>CR 297
Virginia - RV</t>
  </si>
  <si>
    <t>May 27, 2022</t>
  </si>
  <si>
    <t>026-00000494-00</t>
  </si>
  <si>
    <t>CR 22
Monroe - RV</t>
  </si>
  <si>
    <t>IN-LOT 6 PT 
66 X 132</t>
  </si>
  <si>
    <t>CURRENT LIST OF FORFEITED PARCELS          DATE:  MAY 27, 2022 AT 10:30AM      COSHOCTON COUNTY COURTHOUSE</t>
  </si>
  <si>
    <t>Blatt Cheryl G, Hosket Jonathon S &amp; William R &amp; Charles D, Blatt Cheryl G TTEE</t>
  </si>
  <si>
    <t>18CI0269</t>
  </si>
  <si>
    <t>20CI0325</t>
  </si>
  <si>
    <t>20CI0328</t>
  </si>
  <si>
    <t>20CI0167</t>
  </si>
  <si>
    <t>21CI0253</t>
  </si>
  <si>
    <t>008-05200075-00</t>
  </si>
  <si>
    <t>015-00000009-00</t>
  </si>
  <si>
    <t>018-00000109-00</t>
  </si>
  <si>
    <t xml:space="preserve">Clarence A &amp; Mildred A Wolff </t>
  </si>
  <si>
    <t>CR 10
Crawford - Garaway</t>
  </si>
  <si>
    <t>PT E 1/2 OF SEC QTR SEC 7</t>
  </si>
  <si>
    <t>Larry &amp; Patricia J Hart Sr</t>
  </si>
  <si>
    <t>CR 41
Nellie Corp - RV</t>
  </si>
  <si>
    <t>Tract No. 6 
Land In Nellie Corp</t>
  </si>
  <si>
    <t>Andrew D Johnson</t>
  </si>
  <si>
    <t>SR 16
Lafayette - RDGWD</t>
  </si>
  <si>
    <t>N PT 6
4.5455 Acres</t>
  </si>
  <si>
    <t>21CI0176</t>
  </si>
  <si>
    <t>Destroyed by Fire March 9, 2022</t>
  </si>
  <si>
    <t>N/A</t>
  </si>
  <si>
    <t>CASE
NUMBER</t>
  </si>
  <si>
    <t>*4/15/22
TAX DUE *</t>
  </si>
  <si>
    <t xml:space="preserve">21CI0240 </t>
  </si>
  <si>
    <t xml:space="preserve">21CI0249 </t>
  </si>
  <si>
    <t>2nd Qtr PT 20 
3 AC</t>
  </si>
  <si>
    <t>CURRENT LIST OF FORFEITED PARCELS          DATE:  OCTOBER 28, 2022 AT 10:30AM      COSHOCTON COUNTY COURTHOUSE</t>
  </si>
  <si>
    <t>043-00003344-00</t>
  </si>
  <si>
    <t>21CI377</t>
  </si>
  <si>
    <t>20CI310</t>
  </si>
  <si>
    <t>027-06201046-00</t>
  </si>
  <si>
    <t>Robert H Randles</t>
  </si>
  <si>
    <t>TR 518
New Castle - RV</t>
  </si>
  <si>
    <t>N 15th Street
Coshocton Corp - CSD</t>
  </si>
  <si>
    <t>*9/23/22
TAX DUE *</t>
  </si>
  <si>
    <t>Out-Lot 177 
.005 5 X 43.5</t>
  </si>
  <si>
    <t>Village of Walhonding, Adj to In-lot 52</t>
  </si>
  <si>
    <t>William K Johnson et al</t>
  </si>
  <si>
    <t>LAND SELECTED BY COSHOCTON COUNTY REUTILIZATION CORPORATION (CCLRC) THAT IT WISHES TO ACQUIRE IF MINIMAL BID (TAXES &amp; COSTS) NOT MET</t>
  </si>
  <si>
    <t>Forfeited to Ohio; Offered at Auditor's Sale &amp; received no bid 9/18/20 &amp;10/29/2021 &amp; 5/27/2022 &amp; 10/28/2022</t>
  </si>
  <si>
    <t>Forfeited to Ohio; Offered at Auditor's Sale &amp; received no bid 5/27/2022 &amp; 10/28/2022</t>
  </si>
  <si>
    <t>Forfeited to Ohio; Offered at Auditor's Sale &amp; received no bid 10/28/2022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</si>
</sst>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&quot;$&quot;#,##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190"/>
  <sheetViews>
    <sheetView tabSelected="1" zoomScale="75" zoomScaleNormal="75" workbookViewId="0">
      <selection activeCell="O2" sqref="O2"/>
    </sheetView>
  </sheetViews>
  <sheetFormatPr defaultColWidth="13.42578125" defaultRowHeight="56.25" customHeight="1" x14ac:dyDescent="0.25"/>
  <cols>
    <col min="1" max="1" width="4" style="1" bestFit="1" customWidth="1"/>
    <col min="2" max="2" width="20.5703125" style="1" bestFit="1" customWidth="1"/>
    <col min="3" max="3" width="26.42578125" style="7" bestFit="1" customWidth="1"/>
    <col min="4" max="4" width="25.85546875" style="7" bestFit="1" customWidth="1"/>
    <col min="5" max="5" width="22" style="7" customWidth="1"/>
    <col min="6" max="6" width="12.140625" style="1" customWidth="1"/>
    <col min="7" max="7" width="11.7109375" style="8" customWidth="1"/>
    <col min="8" max="8" width="12.85546875" style="9" bestFit="1" customWidth="1"/>
    <col min="9" max="9" width="12.140625" style="9" bestFit="1" customWidth="1"/>
    <col min="10" max="10" width="12.5703125" style="9" bestFit="1" customWidth="1"/>
    <col min="11" max="11" width="10.7109375" style="6" bestFit="1" customWidth="1"/>
    <col min="12" max="12" width="17.5703125" style="1" bestFit="1" customWidth="1"/>
    <col min="13" max="13" width="12" style="7" bestFit="1" customWidth="1"/>
    <col min="14" max="14" width="33.85546875" style="1" customWidth="1"/>
    <col min="15" max="15" width="15.42578125" style="1" bestFit="1" customWidth="1"/>
    <col min="16" max="16" width="13.42578125" style="1"/>
    <col min="17" max="17" width="59.5703125" style="1" customWidth="1"/>
    <col min="18" max="16384" width="13.42578125" style="1"/>
  </cols>
  <sheetData>
    <row r="1" spans="1:18" ht="20.25" x14ac:dyDescent="0.25">
      <c r="A1" s="77" t="s">
        <v>177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1" t="s">
        <v>21</v>
      </c>
      <c r="O1" s="75">
        <v>44862</v>
      </c>
    </row>
    <row r="2" spans="1:18" ht="56.25" customHeight="1" x14ac:dyDescent="0.25">
      <c r="A2" s="2" t="s">
        <v>13</v>
      </c>
      <c r="B2" s="12" t="s">
        <v>0</v>
      </c>
      <c r="C2" s="2" t="s">
        <v>1</v>
      </c>
      <c r="D2" s="2" t="s">
        <v>2</v>
      </c>
      <c r="E2" s="2" t="s">
        <v>19</v>
      </c>
      <c r="F2" s="2" t="s">
        <v>172</v>
      </c>
      <c r="G2" s="51" t="s">
        <v>4</v>
      </c>
      <c r="H2" s="52" t="s">
        <v>185</v>
      </c>
      <c r="I2" s="53" t="s">
        <v>17</v>
      </c>
      <c r="J2" s="52" t="s">
        <v>18</v>
      </c>
      <c r="K2" s="3" t="s">
        <v>5</v>
      </c>
      <c r="L2" s="2" t="s">
        <v>6</v>
      </c>
      <c r="M2" s="2" t="s">
        <v>7</v>
      </c>
      <c r="N2" s="2" t="s">
        <v>8</v>
      </c>
      <c r="O2" s="2" t="s">
        <v>9</v>
      </c>
    </row>
    <row r="3" spans="1:18" ht="60" customHeight="1" x14ac:dyDescent="0.25">
      <c r="A3" s="66">
        <v>1</v>
      </c>
      <c r="B3" s="66" t="s">
        <v>134</v>
      </c>
      <c r="C3" s="67" t="s">
        <v>135</v>
      </c>
      <c r="D3" s="67" t="s">
        <v>136</v>
      </c>
      <c r="E3" s="67" t="s">
        <v>137</v>
      </c>
      <c r="F3" s="66" t="s">
        <v>138</v>
      </c>
      <c r="G3" s="66">
        <v>5000</v>
      </c>
      <c r="H3" s="66">
        <f>2270.78+122.01+12.2</f>
        <v>2404.9900000000002</v>
      </c>
      <c r="I3" s="66">
        <f>1032.8+225.63</f>
        <v>1258.4299999999998</v>
      </c>
      <c r="J3" s="66"/>
      <c r="K3" s="68"/>
      <c r="L3" s="67"/>
      <c r="M3" s="68"/>
      <c r="N3" s="67" t="s">
        <v>190</v>
      </c>
      <c r="O3" s="89">
        <v>45047</v>
      </c>
      <c r="Q3" s="50"/>
      <c r="R3" s="9"/>
    </row>
    <row r="4" spans="1:18" ht="60" customHeight="1" x14ac:dyDescent="0.25">
      <c r="A4" s="66">
        <v>2</v>
      </c>
      <c r="B4" s="66" t="s">
        <v>126</v>
      </c>
      <c r="C4" s="67" t="s">
        <v>128</v>
      </c>
      <c r="D4" s="67" t="s">
        <v>129</v>
      </c>
      <c r="E4" s="67" t="s">
        <v>130</v>
      </c>
      <c r="F4" s="66" t="s">
        <v>153</v>
      </c>
      <c r="G4" s="66">
        <v>970</v>
      </c>
      <c r="H4" s="66">
        <v>236.84</v>
      </c>
      <c r="I4" s="66">
        <f>1088.91+94.76</f>
        <v>1183.67</v>
      </c>
      <c r="J4" s="66"/>
      <c r="K4" s="66"/>
      <c r="L4" s="67"/>
      <c r="M4" s="67"/>
      <c r="N4" s="67" t="s">
        <v>191</v>
      </c>
      <c r="O4" s="89">
        <v>45047</v>
      </c>
      <c r="Q4" s="50"/>
      <c r="R4" s="9"/>
    </row>
    <row r="5" spans="1:18" ht="60" customHeight="1" x14ac:dyDescent="0.25">
      <c r="A5" s="66">
        <v>3</v>
      </c>
      <c r="B5" s="66" t="s">
        <v>178</v>
      </c>
      <c r="C5" s="67" t="s">
        <v>182</v>
      </c>
      <c r="D5" s="67" t="s">
        <v>184</v>
      </c>
      <c r="E5" s="67" t="s">
        <v>186</v>
      </c>
      <c r="F5" s="66" t="s">
        <v>179</v>
      </c>
      <c r="G5" s="66">
        <v>70</v>
      </c>
      <c r="H5" s="66">
        <v>82.21</v>
      </c>
      <c r="I5" s="66">
        <f>2380+55.2</f>
        <v>2435.1999999999998</v>
      </c>
      <c r="J5" s="66"/>
      <c r="K5" s="69"/>
      <c r="L5" s="67"/>
      <c r="M5" s="69"/>
      <c r="N5" s="67" t="s">
        <v>192</v>
      </c>
      <c r="O5" s="89">
        <v>45047</v>
      </c>
      <c r="Q5" s="50"/>
      <c r="R5" s="9"/>
    </row>
    <row r="6" spans="1:18" ht="60" customHeight="1" x14ac:dyDescent="0.25">
      <c r="A6" s="66">
        <v>4</v>
      </c>
      <c r="B6" s="70" t="s">
        <v>181</v>
      </c>
      <c r="C6" s="70" t="s">
        <v>188</v>
      </c>
      <c r="D6" s="71" t="s">
        <v>183</v>
      </c>
      <c r="E6" s="71" t="s">
        <v>187</v>
      </c>
      <c r="F6" s="70" t="s">
        <v>180</v>
      </c>
      <c r="G6" s="66">
        <v>590</v>
      </c>
      <c r="H6" s="66">
        <v>78.64</v>
      </c>
      <c r="I6" s="66">
        <f>1537+55.2</f>
        <v>1592.2</v>
      </c>
      <c r="J6" s="66"/>
      <c r="K6" s="66"/>
      <c r="L6" s="67"/>
      <c r="M6" s="67"/>
      <c r="N6" s="67" t="s">
        <v>192</v>
      </c>
      <c r="O6" s="89">
        <v>45047</v>
      </c>
      <c r="Q6" s="50"/>
      <c r="R6" s="9"/>
    </row>
    <row r="7" spans="1:18" ht="60" customHeight="1" x14ac:dyDescent="0.25">
      <c r="A7" s="66">
        <v>5</v>
      </c>
      <c r="B7" s="4"/>
      <c r="C7" s="5"/>
      <c r="D7" s="5"/>
      <c r="E7" s="5"/>
      <c r="F7" s="4"/>
      <c r="G7" s="90"/>
      <c r="H7" s="13"/>
      <c r="I7" s="13"/>
      <c r="J7" s="13"/>
      <c r="K7" s="47"/>
      <c r="L7" s="4"/>
      <c r="M7" s="5"/>
      <c r="N7" s="4"/>
      <c r="O7" s="66"/>
      <c r="Q7" s="50"/>
      <c r="R7" s="9"/>
    </row>
    <row r="8" spans="1:18" ht="60" customHeight="1" x14ac:dyDescent="0.25">
      <c r="A8" s="66">
        <v>6</v>
      </c>
      <c r="B8" s="4"/>
      <c r="C8" s="5"/>
      <c r="D8" s="5"/>
      <c r="E8" s="5"/>
      <c r="F8" s="4"/>
      <c r="G8" s="90"/>
      <c r="H8" s="13"/>
      <c r="I8" s="13"/>
      <c r="J8" s="13"/>
      <c r="K8" s="47"/>
      <c r="L8" s="4"/>
      <c r="M8" s="5"/>
      <c r="N8" s="4"/>
      <c r="O8" s="66"/>
      <c r="Q8" s="9"/>
      <c r="R8" s="9"/>
    </row>
    <row r="9" spans="1:18" ht="60" customHeight="1" x14ac:dyDescent="0.25">
      <c r="A9" s="66">
        <v>7</v>
      </c>
      <c r="B9" s="4"/>
      <c r="C9" s="4"/>
      <c r="D9" s="5"/>
      <c r="E9" s="91"/>
      <c r="F9" s="4"/>
      <c r="G9" s="66"/>
      <c r="H9" s="66"/>
      <c r="I9" s="66"/>
      <c r="J9" s="66"/>
      <c r="K9" s="66"/>
      <c r="L9" s="67"/>
      <c r="M9" s="67"/>
      <c r="N9" s="67"/>
      <c r="O9" s="67"/>
      <c r="Q9" s="9"/>
      <c r="R9" s="9"/>
    </row>
    <row r="10" spans="1:18" ht="60" customHeight="1" x14ac:dyDescent="0.25">
      <c r="A10" s="66">
        <v>8</v>
      </c>
      <c r="B10" s="66"/>
      <c r="C10" s="4"/>
      <c r="D10" s="5"/>
      <c r="E10" s="91"/>
      <c r="F10" s="4"/>
      <c r="G10" s="66"/>
      <c r="H10" s="66"/>
      <c r="I10" s="66"/>
      <c r="J10" s="66"/>
      <c r="K10" s="66"/>
      <c r="L10" s="67"/>
      <c r="M10" s="67"/>
      <c r="N10" s="67"/>
      <c r="O10" s="67"/>
      <c r="Q10" s="9"/>
      <c r="R10" s="9"/>
    </row>
    <row r="11" spans="1:18" ht="60" customHeight="1" x14ac:dyDescent="0.25">
      <c r="A11" s="66">
        <v>9</v>
      </c>
      <c r="B11" s="4"/>
      <c r="C11" s="4"/>
      <c r="D11" s="5"/>
      <c r="E11" s="92"/>
      <c r="F11" s="4"/>
      <c r="G11" s="4"/>
      <c r="H11" s="4"/>
      <c r="I11" s="4"/>
      <c r="J11" s="66"/>
      <c r="K11" s="4"/>
      <c r="L11" s="67"/>
      <c r="M11" s="4"/>
      <c r="N11" s="67"/>
      <c r="O11" s="67"/>
      <c r="Q11" s="9"/>
      <c r="R11" s="9"/>
    </row>
    <row r="12" spans="1:18" ht="60" customHeight="1" x14ac:dyDescent="0.25">
      <c r="A12" s="66">
        <v>10</v>
      </c>
      <c r="B12" s="66"/>
      <c r="C12" s="67"/>
      <c r="D12" s="67"/>
      <c r="E12" s="67"/>
      <c r="F12" s="66"/>
      <c r="G12" s="66"/>
      <c r="H12" s="66"/>
      <c r="I12" s="66"/>
      <c r="J12" s="66"/>
      <c r="K12" s="66"/>
      <c r="L12" s="67"/>
      <c r="M12" s="67"/>
      <c r="N12" s="67"/>
      <c r="O12" s="67"/>
      <c r="Q12" s="50"/>
      <c r="R12" s="9"/>
    </row>
    <row r="13" spans="1:18" ht="15.75" x14ac:dyDescent="0.25">
      <c r="A13" s="4"/>
      <c r="B13" s="46" t="s">
        <v>120</v>
      </c>
      <c r="C13" s="78" t="s">
        <v>16</v>
      </c>
      <c r="D13" s="78"/>
      <c r="E13" s="76" t="s">
        <v>189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6" spans="1:18" ht="56.25" customHeight="1" x14ac:dyDescent="0.25">
      <c r="G16" s="65" t="e">
        <f>SUM(G12+G11+G10+G9+G6+G5+#REF!+#REF!+G4+G3)</f>
        <v>#REF!</v>
      </c>
      <c r="H16" s="65" t="e">
        <f>SUM(H12+H11+H10+H9+H6+H5+#REF!+#REF!+H4+H3)</f>
        <v>#REF!</v>
      </c>
      <c r="I16" s="65" t="e">
        <f>SUM(I12+I11+I10+I9+I6+I5+#REF!+#REF!+I4+I3)</f>
        <v>#REF!</v>
      </c>
      <c r="J16" s="65" t="e">
        <f>SUM(J12+J11+J10+J9+J6+J5+#REF!+#REF!+J4+J3)</f>
        <v>#REF!</v>
      </c>
      <c r="K16" s="9" t="e">
        <f>SUM(K12+K11+K10+K9+K6+K5+#REF!+#REF!+K4+K3)</f>
        <v>#REF!</v>
      </c>
      <c r="L16" s="65" t="e">
        <f>SUM(L12+L11+L10+L9+L6+L5+#REF!+#REF!+L4+L3)</f>
        <v>#REF!</v>
      </c>
    </row>
    <row r="17" spans="3:10" ht="56.25" customHeight="1" x14ac:dyDescent="0.25">
      <c r="I17" s="9" t="e">
        <f>SUM(I16+H16)</f>
        <v>#REF!</v>
      </c>
    </row>
    <row r="18" spans="3:10" ht="56.25" customHeight="1" x14ac:dyDescent="0.25">
      <c r="G18" s="72" t="s">
        <v>4</v>
      </c>
      <c r="H18" s="73" t="s">
        <v>185</v>
      </c>
      <c r="I18" s="74" t="s">
        <v>17</v>
      </c>
      <c r="J18" s="73" t="s">
        <v>18</v>
      </c>
    </row>
    <row r="31" spans="3:10" ht="56.25" customHeight="1" x14ac:dyDescent="0.25">
      <c r="C31" s="1"/>
      <c r="D31" s="1"/>
      <c r="E31" s="1"/>
      <c r="G31" s="1"/>
      <c r="H31" s="1"/>
      <c r="I31" s="1"/>
      <c r="J31" s="1"/>
    </row>
    <row r="37" spans="3:10" ht="56.25" customHeight="1" x14ac:dyDescent="0.25">
      <c r="C37" s="1"/>
      <c r="D37" s="1"/>
      <c r="E37" s="1"/>
      <c r="G37" s="1"/>
      <c r="H37" s="1"/>
      <c r="I37" s="1"/>
      <c r="J37" s="1"/>
    </row>
    <row r="38" spans="3:10" ht="56.25" customHeight="1" x14ac:dyDescent="0.25">
      <c r="C38" s="1"/>
      <c r="D38" s="1"/>
      <c r="E38" s="1"/>
      <c r="G38" s="1"/>
      <c r="H38" s="1"/>
      <c r="I38" s="1"/>
      <c r="J38" s="1"/>
    </row>
    <row r="39" spans="3:10" ht="56.25" customHeight="1" x14ac:dyDescent="0.25">
      <c r="C39" s="1"/>
      <c r="D39" s="1"/>
      <c r="E39" s="1"/>
      <c r="G39" s="1"/>
      <c r="H39" s="1"/>
      <c r="I39" s="1"/>
      <c r="J39" s="1"/>
    </row>
    <row r="40" spans="3:10" ht="56.25" customHeight="1" x14ac:dyDescent="0.25">
      <c r="C40" s="1"/>
      <c r="D40" s="1"/>
      <c r="E40" s="1"/>
      <c r="G40" s="1"/>
      <c r="H40" s="1"/>
      <c r="I40" s="1"/>
      <c r="J40" s="1"/>
    </row>
    <row r="41" spans="3:10" ht="56.25" customHeight="1" x14ac:dyDescent="0.25">
      <c r="C41" s="1"/>
      <c r="D41" s="1"/>
      <c r="E41" s="1"/>
      <c r="G41" s="1"/>
      <c r="H41" s="1"/>
      <c r="I41" s="1"/>
      <c r="J41" s="1"/>
    </row>
    <row r="42" spans="3:10" ht="56.25" customHeight="1" x14ac:dyDescent="0.25">
      <c r="C42" s="1"/>
      <c r="D42" s="1"/>
      <c r="E42" s="1"/>
      <c r="G42" s="1"/>
      <c r="H42" s="1"/>
      <c r="I42" s="1"/>
      <c r="J42" s="1"/>
    </row>
    <row r="43" spans="3:10" ht="56.25" customHeight="1" x14ac:dyDescent="0.25">
      <c r="C43" s="1"/>
      <c r="D43" s="1"/>
      <c r="E43" s="1"/>
      <c r="G43" s="1"/>
      <c r="H43" s="1"/>
      <c r="I43" s="1"/>
      <c r="J43" s="1"/>
    </row>
    <row r="44" spans="3:10" ht="56.25" customHeight="1" x14ac:dyDescent="0.25">
      <c r="C44" s="1"/>
      <c r="D44" s="1"/>
      <c r="E44" s="1"/>
      <c r="G44" s="1"/>
      <c r="H44" s="1"/>
      <c r="I44" s="1"/>
      <c r="J44" s="1"/>
    </row>
    <row r="45" spans="3:10" ht="56.25" customHeight="1" x14ac:dyDescent="0.25">
      <c r="C45" s="1"/>
      <c r="D45" s="1"/>
      <c r="E45" s="1"/>
      <c r="G45" s="1"/>
      <c r="H45" s="1"/>
      <c r="I45" s="1"/>
      <c r="J45" s="1"/>
    </row>
    <row r="46" spans="3:10" ht="56.25" customHeight="1" x14ac:dyDescent="0.25">
      <c r="C46" s="1"/>
      <c r="D46" s="1"/>
      <c r="E46" s="1"/>
      <c r="G46" s="1"/>
      <c r="H46" s="1"/>
      <c r="I46" s="1"/>
      <c r="J46" s="1"/>
    </row>
    <row r="47" spans="3:10" ht="56.25" customHeight="1" x14ac:dyDescent="0.25">
      <c r="C47" s="1"/>
      <c r="D47" s="1"/>
      <c r="E47" s="1"/>
      <c r="G47" s="1"/>
      <c r="H47" s="1"/>
      <c r="I47" s="1"/>
      <c r="J47" s="1"/>
    </row>
    <row r="48" spans="3:10" ht="56.25" customHeight="1" x14ac:dyDescent="0.25">
      <c r="C48" s="1"/>
      <c r="D48" s="1"/>
      <c r="E48" s="1"/>
      <c r="G48" s="1"/>
      <c r="H48" s="1"/>
      <c r="I48" s="1"/>
      <c r="J48" s="1"/>
    </row>
    <row r="49" spans="3:10" ht="56.25" customHeight="1" x14ac:dyDescent="0.25">
      <c r="C49" s="1"/>
      <c r="D49" s="1"/>
      <c r="E49" s="1"/>
      <c r="G49" s="1"/>
      <c r="H49" s="1"/>
      <c r="I49" s="1"/>
      <c r="J49" s="1"/>
    </row>
    <row r="50" spans="3:10" ht="56.25" customHeight="1" x14ac:dyDescent="0.25">
      <c r="C50" s="1"/>
      <c r="D50" s="1"/>
      <c r="E50" s="1"/>
      <c r="G50" s="1"/>
      <c r="H50" s="1"/>
      <c r="I50" s="1"/>
      <c r="J50" s="1"/>
    </row>
    <row r="51" spans="3:10" ht="56.25" customHeight="1" x14ac:dyDescent="0.25">
      <c r="C51" s="1"/>
      <c r="D51" s="1"/>
      <c r="E51" s="1"/>
      <c r="G51" s="1"/>
      <c r="H51" s="1"/>
      <c r="I51" s="1"/>
      <c r="J51" s="1"/>
    </row>
    <row r="52" spans="3:10" ht="56.25" customHeight="1" x14ac:dyDescent="0.25">
      <c r="C52" s="1"/>
      <c r="D52" s="1"/>
      <c r="E52" s="1"/>
      <c r="G52" s="1"/>
      <c r="H52" s="1"/>
      <c r="I52" s="1"/>
      <c r="J52" s="1"/>
    </row>
    <row r="53" spans="3:10" ht="56.25" customHeight="1" x14ac:dyDescent="0.25">
      <c r="C53" s="1"/>
      <c r="D53" s="1"/>
      <c r="E53" s="1"/>
      <c r="G53" s="1"/>
      <c r="H53" s="1"/>
      <c r="I53" s="1"/>
      <c r="J53" s="1"/>
    </row>
    <row r="54" spans="3:10" ht="56.25" customHeight="1" x14ac:dyDescent="0.25">
      <c r="C54" s="1"/>
      <c r="D54" s="1"/>
      <c r="E54" s="1"/>
      <c r="G54" s="1"/>
      <c r="H54" s="1"/>
      <c r="I54" s="1"/>
      <c r="J54" s="1"/>
    </row>
    <row r="55" spans="3:10" ht="56.25" customHeight="1" x14ac:dyDescent="0.25">
      <c r="C55" s="1"/>
      <c r="D55" s="1"/>
      <c r="E55" s="1"/>
      <c r="G55" s="1"/>
      <c r="H55" s="1"/>
      <c r="I55" s="1"/>
      <c r="J55" s="1"/>
    </row>
    <row r="56" spans="3:10" ht="56.25" customHeight="1" x14ac:dyDescent="0.25">
      <c r="C56" s="1"/>
      <c r="D56" s="1"/>
      <c r="E56" s="1"/>
      <c r="G56" s="1"/>
      <c r="H56" s="1"/>
      <c r="I56" s="1"/>
      <c r="J56" s="1"/>
    </row>
    <row r="57" spans="3:10" ht="56.25" customHeight="1" x14ac:dyDescent="0.25">
      <c r="C57" s="1"/>
      <c r="D57" s="1"/>
      <c r="E57" s="1"/>
      <c r="G57" s="1"/>
      <c r="H57" s="1"/>
      <c r="I57" s="1"/>
      <c r="J57" s="1"/>
    </row>
    <row r="58" spans="3:10" ht="56.25" customHeight="1" x14ac:dyDescent="0.25">
      <c r="C58" s="1"/>
      <c r="D58" s="1"/>
      <c r="E58" s="1"/>
      <c r="G58" s="1"/>
      <c r="H58" s="1"/>
      <c r="I58" s="1"/>
      <c r="J58" s="1"/>
    </row>
    <row r="59" spans="3:10" ht="56.25" customHeight="1" x14ac:dyDescent="0.25">
      <c r="C59" s="1"/>
      <c r="D59" s="1"/>
      <c r="E59" s="1"/>
      <c r="G59" s="1"/>
      <c r="H59" s="1"/>
      <c r="I59" s="1"/>
      <c r="J59" s="1"/>
    </row>
    <row r="60" spans="3:10" ht="56.25" customHeight="1" x14ac:dyDescent="0.25">
      <c r="C60" s="1"/>
      <c r="D60" s="1"/>
      <c r="E60" s="1"/>
      <c r="G60" s="1"/>
      <c r="H60" s="1"/>
      <c r="I60" s="1"/>
      <c r="J60" s="1"/>
    </row>
    <row r="61" spans="3:10" ht="56.25" customHeight="1" x14ac:dyDescent="0.25">
      <c r="C61" s="1"/>
      <c r="D61" s="1"/>
      <c r="E61" s="1"/>
      <c r="G61" s="1"/>
      <c r="H61" s="1"/>
      <c r="I61" s="1"/>
      <c r="J61" s="1"/>
    </row>
    <row r="62" spans="3:10" ht="56.25" customHeight="1" x14ac:dyDescent="0.25">
      <c r="C62" s="1"/>
      <c r="D62" s="1"/>
      <c r="E62" s="1"/>
      <c r="G62" s="1"/>
      <c r="H62" s="1"/>
      <c r="I62" s="1"/>
      <c r="J62" s="1"/>
    </row>
    <row r="63" spans="3:10" ht="56.25" customHeight="1" x14ac:dyDescent="0.25">
      <c r="C63" s="1"/>
      <c r="D63" s="1"/>
      <c r="E63" s="1"/>
      <c r="G63" s="1"/>
      <c r="H63" s="1"/>
      <c r="I63" s="1"/>
      <c r="J63" s="1"/>
    </row>
    <row r="64" spans="3:10" ht="56.25" customHeight="1" x14ac:dyDescent="0.25">
      <c r="C64" s="1"/>
      <c r="D64" s="1"/>
      <c r="E64" s="1"/>
      <c r="G64" s="1"/>
      <c r="H64" s="1"/>
      <c r="I64" s="1"/>
      <c r="J64" s="1"/>
    </row>
    <row r="65" spans="3:10" ht="56.25" customHeight="1" x14ac:dyDescent="0.25">
      <c r="C65" s="1"/>
      <c r="D65" s="1"/>
      <c r="E65" s="1"/>
      <c r="G65" s="1"/>
      <c r="H65" s="1"/>
      <c r="I65" s="1"/>
      <c r="J65" s="1"/>
    </row>
    <row r="66" spans="3:10" ht="56.25" customHeight="1" x14ac:dyDescent="0.25">
      <c r="C66" s="1"/>
      <c r="D66" s="1"/>
      <c r="E66" s="1"/>
      <c r="G66" s="1"/>
      <c r="H66" s="1"/>
      <c r="I66" s="1"/>
      <c r="J66" s="1"/>
    </row>
    <row r="67" spans="3:10" ht="56.25" customHeight="1" x14ac:dyDescent="0.25">
      <c r="C67" s="1"/>
      <c r="D67" s="1"/>
      <c r="E67" s="1"/>
      <c r="G67" s="1"/>
      <c r="H67" s="1"/>
      <c r="I67" s="1"/>
      <c r="J67" s="1"/>
    </row>
    <row r="68" spans="3:10" ht="56.25" customHeight="1" x14ac:dyDescent="0.25">
      <c r="C68" s="1"/>
      <c r="D68" s="1"/>
      <c r="E68" s="1"/>
      <c r="G68" s="1"/>
      <c r="H68" s="1"/>
      <c r="I68" s="1"/>
      <c r="J68" s="1"/>
    </row>
    <row r="69" spans="3:10" ht="56.25" customHeight="1" x14ac:dyDescent="0.25">
      <c r="C69" s="1"/>
      <c r="D69" s="1"/>
      <c r="E69" s="1"/>
      <c r="G69" s="1"/>
      <c r="H69" s="1"/>
      <c r="I69" s="1"/>
      <c r="J69" s="1"/>
    </row>
    <row r="70" spans="3:10" ht="56.25" customHeight="1" x14ac:dyDescent="0.25">
      <c r="C70" s="1"/>
      <c r="D70" s="1"/>
      <c r="E70" s="1"/>
      <c r="G70" s="1"/>
      <c r="H70" s="1"/>
      <c r="I70" s="1"/>
      <c r="J70" s="1"/>
    </row>
    <row r="71" spans="3:10" ht="56.25" customHeight="1" x14ac:dyDescent="0.25">
      <c r="C71" s="1"/>
      <c r="D71" s="1"/>
      <c r="E71" s="1"/>
      <c r="G71" s="1"/>
      <c r="H71" s="1"/>
      <c r="I71" s="1"/>
      <c r="J71" s="1"/>
    </row>
    <row r="72" spans="3:10" ht="56.25" customHeight="1" x14ac:dyDescent="0.25">
      <c r="C72" s="1"/>
      <c r="D72" s="1"/>
      <c r="E72" s="1"/>
      <c r="G72" s="1"/>
      <c r="H72" s="1"/>
      <c r="I72" s="1"/>
      <c r="J72" s="1"/>
    </row>
    <row r="73" spans="3:10" ht="56.25" customHeight="1" x14ac:dyDescent="0.25">
      <c r="C73" s="1"/>
      <c r="D73" s="1"/>
      <c r="E73" s="1"/>
      <c r="G73" s="1"/>
      <c r="H73" s="1"/>
      <c r="I73" s="1"/>
      <c r="J73" s="1"/>
    </row>
    <row r="74" spans="3:10" ht="56.25" customHeight="1" x14ac:dyDescent="0.25">
      <c r="C74" s="1"/>
      <c r="D74" s="1"/>
      <c r="E74" s="1"/>
      <c r="G74" s="1"/>
      <c r="H74" s="1"/>
      <c r="I74" s="1"/>
      <c r="J74" s="1"/>
    </row>
    <row r="75" spans="3:10" ht="56.25" customHeight="1" x14ac:dyDescent="0.25">
      <c r="C75" s="1"/>
      <c r="D75" s="1"/>
      <c r="E75" s="1"/>
      <c r="G75" s="1"/>
      <c r="H75" s="1"/>
      <c r="I75" s="1"/>
      <c r="J75" s="1"/>
    </row>
    <row r="76" spans="3:10" ht="56.25" customHeight="1" x14ac:dyDescent="0.25">
      <c r="C76" s="1"/>
      <c r="D76" s="1"/>
      <c r="E76" s="1"/>
      <c r="G76" s="1"/>
      <c r="H76" s="1"/>
      <c r="I76" s="1"/>
      <c r="J76" s="1"/>
    </row>
    <row r="77" spans="3:10" ht="56.25" customHeight="1" x14ac:dyDescent="0.25">
      <c r="C77" s="1"/>
      <c r="D77" s="1"/>
      <c r="E77" s="1"/>
      <c r="G77" s="1"/>
      <c r="H77" s="1"/>
      <c r="I77" s="1"/>
      <c r="J77" s="1"/>
    </row>
    <row r="78" spans="3:10" ht="56.25" customHeight="1" x14ac:dyDescent="0.25">
      <c r="C78" s="1"/>
      <c r="D78" s="1"/>
      <c r="E78" s="1"/>
      <c r="G78" s="1"/>
      <c r="H78" s="1"/>
      <c r="I78" s="1"/>
      <c r="J78" s="1"/>
    </row>
    <row r="79" spans="3:10" ht="56.25" customHeight="1" x14ac:dyDescent="0.25">
      <c r="C79" s="1"/>
      <c r="D79" s="1"/>
      <c r="E79" s="1"/>
      <c r="G79" s="1"/>
      <c r="H79" s="1"/>
      <c r="I79" s="1"/>
      <c r="J79" s="1"/>
    </row>
    <row r="80" spans="3:10" ht="56.25" customHeight="1" x14ac:dyDescent="0.25">
      <c r="C80" s="1"/>
      <c r="D80" s="1"/>
      <c r="E80" s="1"/>
      <c r="G80" s="1"/>
      <c r="H80" s="1"/>
      <c r="I80" s="1"/>
      <c r="J80" s="1"/>
    </row>
    <row r="81" spans="3:10" ht="56.25" customHeight="1" x14ac:dyDescent="0.25">
      <c r="C81" s="1"/>
      <c r="D81" s="1"/>
      <c r="E81" s="1"/>
      <c r="G81" s="1"/>
      <c r="H81" s="1"/>
      <c r="I81" s="1"/>
      <c r="J81" s="1"/>
    </row>
    <row r="82" spans="3:10" ht="56.25" customHeight="1" x14ac:dyDescent="0.25">
      <c r="C82" s="1"/>
      <c r="D82" s="1"/>
      <c r="E82" s="1"/>
      <c r="G82" s="1"/>
      <c r="H82" s="1"/>
      <c r="I82" s="1"/>
      <c r="J82" s="1"/>
    </row>
    <row r="83" spans="3:10" ht="56.25" customHeight="1" x14ac:dyDescent="0.25">
      <c r="C83" s="1"/>
      <c r="D83" s="1"/>
      <c r="E83" s="1"/>
      <c r="G83" s="1"/>
      <c r="H83" s="1"/>
      <c r="I83" s="1"/>
      <c r="J83" s="1"/>
    </row>
    <row r="84" spans="3:10" ht="56.25" customHeight="1" x14ac:dyDescent="0.25">
      <c r="C84" s="1"/>
      <c r="D84" s="1"/>
      <c r="E84" s="1"/>
      <c r="G84" s="1"/>
      <c r="H84" s="1"/>
      <c r="I84" s="1"/>
      <c r="J84" s="1"/>
    </row>
    <row r="85" spans="3:10" ht="56.25" customHeight="1" x14ac:dyDescent="0.25">
      <c r="C85" s="1"/>
      <c r="D85" s="1"/>
      <c r="E85" s="1"/>
      <c r="G85" s="1"/>
      <c r="H85" s="1"/>
      <c r="I85" s="1"/>
      <c r="J85" s="1"/>
    </row>
    <row r="86" spans="3:10" ht="56.25" customHeight="1" x14ac:dyDescent="0.25">
      <c r="C86" s="1"/>
      <c r="D86" s="1"/>
      <c r="E86" s="1"/>
      <c r="G86" s="1"/>
      <c r="H86" s="1"/>
      <c r="I86" s="1"/>
      <c r="J86" s="1"/>
    </row>
    <row r="87" spans="3:10" ht="56.25" customHeight="1" x14ac:dyDescent="0.25">
      <c r="C87" s="1"/>
      <c r="D87" s="1"/>
      <c r="E87" s="1"/>
      <c r="G87" s="1"/>
      <c r="H87" s="1"/>
      <c r="I87" s="1"/>
      <c r="J87" s="1"/>
    </row>
    <row r="88" spans="3:10" ht="56.25" customHeight="1" x14ac:dyDescent="0.25">
      <c r="C88" s="1"/>
      <c r="D88" s="1"/>
      <c r="E88" s="1"/>
      <c r="G88" s="1"/>
      <c r="H88" s="1"/>
      <c r="I88" s="1"/>
      <c r="J88" s="1"/>
    </row>
    <row r="89" spans="3:10" ht="56.25" customHeight="1" x14ac:dyDescent="0.25">
      <c r="C89" s="1"/>
      <c r="D89" s="1"/>
      <c r="E89" s="1"/>
      <c r="G89" s="1"/>
      <c r="H89" s="1"/>
      <c r="I89" s="1"/>
      <c r="J89" s="1"/>
    </row>
    <row r="90" spans="3:10" ht="56.25" customHeight="1" x14ac:dyDescent="0.25">
      <c r="C90" s="1"/>
      <c r="D90" s="1"/>
      <c r="E90" s="1"/>
      <c r="G90" s="1"/>
      <c r="H90" s="1"/>
      <c r="I90" s="1"/>
      <c r="J90" s="1"/>
    </row>
    <row r="91" spans="3:10" ht="56.25" customHeight="1" x14ac:dyDescent="0.25">
      <c r="C91" s="1"/>
      <c r="D91" s="1"/>
      <c r="E91" s="1"/>
      <c r="G91" s="1"/>
      <c r="H91" s="1"/>
      <c r="I91" s="1"/>
      <c r="J91" s="1"/>
    </row>
    <row r="92" spans="3:10" ht="56.25" customHeight="1" x14ac:dyDescent="0.25">
      <c r="C92" s="1"/>
      <c r="D92" s="1"/>
      <c r="E92" s="1"/>
      <c r="G92" s="1"/>
      <c r="H92" s="1"/>
      <c r="I92" s="1"/>
      <c r="J92" s="1"/>
    </row>
    <row r="93" spans="3:10" ht="56.25" customHeight="1" x14ac:dyDescent="0.25">
      <c r="C93" s="1"/>
      <c r="D93" s="1"/>
      <c r="E93" s="1"/>
      <c r="G93" s="1"/>
      <c r="H93" s="1"/>
      <c r="I93" s="1"/>
      <c r="J93" s="1"/>
    </row>
    <row r="94" spans="3:10" ht="56.25" customHeight="1" x14ac:dyDescent="0.25">
      <c r="C94" s="1"/>
      <c r="D94" s="1"/>
      <c r="E94" s="1"/>
      <c r="G94" s="1"/>
      <c r="H94" s="1"/>
      <c r="I94" s="1"/>
      <c r="J94" s="1"/>
    </row>
    <row r="95" spans="3:10" ht="56.25" customHeight="1" x14ac:dyDescent="0.25">
      <c r="C95" s="1"/>
      <c r="D95" s="1"/>
      <c r="E95" s="1"/>
      <c r="G95" s="1"/>
      <c r="H95" s="1"/>
      <c r="I95" s="1"/>
      <c r="J95" s="1"/>
    </row>
    <row r="96" spans="3:10" ht="56.25" customHeight="1" x14ac:dyDescent="0.25">
      <c r="C96" s="1"/>
      <c r="D96" s="1"/>
      <c r="E96" s="1"/>
      <c r="G96" s="1"/>
      <c r="H96" s="1"/>
      <c r="I96" s="1"/>
      <c r="J96" s="1"/>
    </row>
    <row r="97" spans="3:10" ht="56.25" customHeight="1" x14ac:dyDescent="0.25">
      <c r="C97" s="1"/>
      <c r="D97" s="1"/>
      <c r="E97" s="1"/>
      <c r="G97" s="1"/>
      <c r="H97" s="1"/>
      <c r="I97" s="1"/>
      <c r="J97" s="1"/>
    </row>
    <row r="98" spans="3:10" ht="56.25" customHeight="1" x14ac:dyDescent="0.25">
      <c r="C98" s="1"/>
      <c r="D98" s="1"/>
      <c r="E98" s="1"/>
      <c r="G98" s="1"/>
      <c r="H98" s="1"/>
      <c r="I98" s="1"/>
      <c r="J98" s="1"/>
    </row>
    <row r="99" spans="3:10" ht="56.25" customHeight="1" x14ac:dyDescent="0.25">
      <c r="C99" s="1"/>
      <c r="D99" s="1"/>
      <c r="E99" s="1"/>
      <c r="G99" s="1"/>
      <c r="H99" s="1"/>
      <c r="I99" s="1"/>
      <c r="J99" s="1"/>
    </row>
    <row r="100" spans="3:10" ht="56.25" customHeight="1" x14ac:dyDescent="0.25">
      <c r="C100" s="1"/>
      <c r="D100" s="1"/>
      <c r="E100" s="1"/>
      <c r="G100" s="1"/>
      <c r="H100" s="1"/>
      <c r="I100" s="1"/>
      <c r="J100" s="1"/>
    </row>
    <row r="101" spans="3:10" ht="56.25" customHeight="1" x14ac:dyDescent="0.25">
      <c r="C101" s="1"/>
      <c r="D101" s="1"/>
      <c r="E101" s="1"/>
      <c r="G101" s="1"/>
      <c r="H101" s="1"/>
      <c r="I101" s="1"/>
      <c r="J101" s="1"/>
    </row>
    <row r="102" spans="3:10" ht="56.25" customHeight="1" x14ac:dyDescent="0.25">
      <c r="C102" s="1"/>
      <c r="D102" s="1"/>
      <c r="E102" s="1"/>
      <c r="G102" s="1"/>
      <c r="H102" s="1"/>
      <c r="I102" s="1"/>
      <c r="J102" s="1"/>
    </row>
    <row r="103" spans="3:10" ht="56.25" customHeight="1" x14ac:dyDescent="0.25">
      <c r="C103" s="1"/>
      <c r="D103" s="1"/>
      <c r="E103" s="1"/>
      <c r="G103" s="1"/>
      <c r="H103" s="1"/>
      <c r="I103" s="1"/>
      <c r="J103" s="1"/>
    </row>
    <row r="104" spans="3:10" ht="56.25" customHeight="1" x14ac:dyDescent="0.25">
      <c r="C104" s="1"/>
      <c r="D104" s="1"/>
      <c r="E104" s="1"/>
      <c r="G104" s="1"/>
      <c r="H104" s="1"/>
      <c r="I104" s="1"/>
      <c r="J104" s="1"/>
    </row>
    <row r="105" spans="3:10" ht="56.25" customHeight="1" x14ac:dyDescent="0.25">
      <c r="C105" s="1"/>
      <c r="D105" s="1"/>
      <c r="E105" s="1"/>
      <c r="G105" s="1"/>
      <c r="H105" s="1"/>
      <c r="I105" s="1"/>
      <c r="J105" s="1"/>
    </row>
    <row r="106" spans="3:10" ht="56.25" customHeight="1" x14ac:dyDescent="0.25">
      <c r="C106" s="1"/>
      <c r="D106" s="1"/>
      <c r="E106" s="1"/>
      <c r="G106" s="1"/>
      <c r="H106" s="1"/>
      <c r="I106" s="1"/>
      <c r="J106" s="1"/>
    </row>
    <row r="107" spans="3:10" ht="56.25" customHeight="1" x14ac:dyDescent="0.25">
      <c r="C107" s="1"/>
      <c r="D107" s="1"/>
      <c r="E107" s="1"/>
      <c r="G107" s="1"/>
      <c r="H107" s="1"/>
      <c r="I107" s="1"/>
      <c r="J107" s="1"/>
    </row>
    <row r="108" spans="3:10" ht="56.25" customHeight="1" x14ac:dyDescent="0.25">
      <c r="C108" s="1"/>
      <c r="D108" s="1"/>
      <c r="E108" s="1"/>
      <c r="G108" s="1"/>
      <c r="H108" s="1"/>
      <c r="I108" s="1"/>
      <c r="J108" s="1"/>
    </row>
    <row r="109" spans="3:10" ht="56.25" customHeight="1" x14ac:dyDescent="0.25">
      <c r="C109" s="1"/>
      <c r="D109" s="1"/>
      <c r="E109" s="1"/>
      <c r="G109" s="1"/>
      <c r="H109" s="1"/>
      <c r="I109" s="1"/>
      <c r="J109" s="1"/>
    </row>
    <row r="110" spans="3:10" ht="56.25" customHeight="1" x14ac:dyDescent="0.25">
      <c r="C110" s="1"/>
      <c r="D110" s="1"/>
      <c r="E110" s="1"/>
      <c r="G110" s="1"/>
      <c r="H110" s="1"/>
      <c r="I110" s="1"/>
      <c r="J110" s="1"/>
    </row>
    <row r="111" spans="3:10" ht="56.25" customHeight="1" x14ac:dyDescent="0.25">
      <c r="C111" s="1"/>
      <c r="D111" s="1"/>
      <c r="E111" s="1"/>
      <c r="G111" s="1"/>
      <c r="H111" s="1"/>
      <c r="I111" s="1"/>
      <c r="J111" s="1"/>
    </row>
    <row r="112" spans="3:10" ht="56.25" customHeight="1" x14ac:dyDescent="0.25">
      <c r="C112" s="1"/>
      <c r="D112" s="1"/>
      <c r="E112" s="1"/>
      <c r="G112" s="1"/>
      <c r="H112" s="1"/>
      <c r="I112" s="1"/>
      <c r="J112" s="1"/>
    </row>
    <row r="113" spans="3:10" ht="56.25" customHeight="1" x14ac:dyDescent="0.25">
      <c r="C113" s="1"/>
      <c r="D113" s="1"/>
      <c r="E113" s="1"/>
      <c r="G113" s="1"/>
      <c r="H113" s="1"/>
      <c r="I113" s="1"/>
      <c r="J113" s="1"/>
    </row>
    <row r="114" spans="3:10" ht="56.25" customHeight="1" x14ac:dyDescent="0.25">
      <c r="C114" s="1"/>
      <c r="D114" s="1"/>
      <c r="E114" s="1"/>
      <c r="G114" s="1"/>
      <c r="H114" s="1"/>
      <c r="I114" s="1"/>
      <c r="J114" s="1"/>
    </row>
    <row r="115" spans="3:10" ht="56.25" customHeight="1" x14ac:dyDescent="0.25">
      <c r="C115" s="1"/>
      <c r="D115" s="1"/>
      <c r="E115" s="1"/>
      <c r="G115" s="1"/>
      <c r="H115" s="1"/>
      <c r="I115" s="1"/>
      <c r="J115" s="1"/>
    </row>
    <row r="116" spans="3:10" ht="56.25" customHeight="1" x14ac:dyDescent="0.25">
      <c r="C116" s="1"/>
      <c r="D116" s="1"/>
      <c r="E116" s="1"/>
      <c r="G116" s="1"/>
      <c r="H116" s="1"/>
      <c r="I116" s="1"/>
      <c r="J116" s="1"/>
    </row>
    <row r="117" spans="3:10" ht="56.25" customHeight="1" x14ac:dyDescent="0.25">
      <c r="C117" s="1"/>
      <c r="D117" s="1"/>
      <c r="E117" s="1"/>
      <c r="G117" s="1"/>
      <c r="H117" s="1"/>
      <c r="I117" s="1"/>
      <c r="J117" s="1"/>
    </row>
    <row r="118" spans="3:10" ht="56.25" customHeight="1" x14ac:dyDescent="0.25">
      <c r="C118" s="1"/>
      <c r="D118" s="1"/>
      <c r="E118" s="1"/>
      <c r="G118" s="1"/>
      <c r="H118" s="1"/>
      <c r="I118" s="1"/>
      <c r="J118" s="1"/>
    </row>
    <row r="119" spans="3:10" ht="56.25" customHeight="1" x14ac:dyDescent="0.25">
      <c r="C119" s="1"/>
      <c r="D119" s="1"/>
      <c r="E119" s="1"/>
      <c r="G119" s="1"/>
      <c r="H119" s="1"/>
      <c r="I119" s="1"/>
      <c r="J119" s="1"/>
    </row>
    <row r="120" spans="3:10" ht="56.25" customHeight="1" x14ac:dyDescent="0.25">
      <c r="C120" s="1"/>
      <c r="D120" s="1"/>
      <c r="E120" s="1"/>
      <c r="G120" s="1"/>
      <c r="H120" s="1"/>
      <c r="I120" s="1"/>
      <c r="J120" s="1"/>
    </row>
    <row r="121" spans="3:10" ht="56.25" customHeight="1" x14ac:dyDescent="0.25">
      <c r="C121" s="1"/>
      <c r="D121" s="1"/>
      <c r="E121" s="1"/>
      <c r="G121" s="1"/>
      <c r="H121" s="1"/>
      <c r="I121" s="1"/>
      <c r="J121" s="1"/>
    </row>
    <row r="122" spans="3:10" ht="56.25" customHeight="1" x14ac:dyDescent="0.25">
      <c r="C122" s="1"/>
      <c r="D122" s="1"/>
      <c r="E122" s="1"/>
      <c r="G122" s="1"/>
      <c r="H122" s="1"/>
      <c r="I122" s="1"/>
      <c r="J122" s="1"/>
    </row>
    <row r="123" spans="3:10" ht="56.25" customHeight="1" x14ac:dyDescent="0.25">
      <c r="C123" s="1"/>
      <c r="D123" s="1"/>
      <c r="E123" s="1"/>
      <c r="G123" s="1"/>
      <c r="H123" s="1"/>
      <c r="I123" s="1"/>
      <c r="J123" s="1"/>
    </row>
    <row r="124" spans="3:10" ht="56.25" customHeight="1" x14ac:dyDescent="0.25">
      <c r="C124" s="1"/>
      <c r="D124" s="1"/>
      <c r="E124" s="1"/>
      <c r="G124" s="1"/>
      <c r="H124" s="1"/>
      <c r="I124" s="1"/>
      <c r="J124" s="1"/>
    </row>
    <row r="125" spans="3:10" ht="56.25" customHeight="1" x14ac:dyDescent="0.25">
      <c r="C125" s="1"/>
      <c r="D125" s="1"/>
      <c r="E125" s="1"/>
      <c r="G125" s="1"/>
      <c r="H125" s="1"/>
      <c r="I125" s="1"/>
      <c r="J125" s="1"/>
    </row>
    <row r="126" spans="3:10" ht="56.25" customHeight="1" x14ac:dyDescent="0.25">
      <c r="C126" s="1"/>
      <c r="D126" s="1"/>
      <c r="E126" s="1"/>
      <c r="G126" s="1"/>
      <c r="H126" s="1"/>
      <c r="I126" s="1"/>
      <c r="J126" s="1"/>
    </row>
    <row r="127" spans="3:10" ht="56.25" customHeight="1" x14ac:dyDescent="0.25">
      <c r="C127" s="1"/>
      <c r="D127" s="1"/>
      <c r="E127" s="1"/>
      <c r="G127" s="1"/>
      <c r="H127" s="1"/>
      <c r="I127" s="1"/>
      <c r="J127" s="1"/>
    </row>
    <row r="128" spans="3:10" ht="56.25" customHeight="1" x14ac:dyDescent="0.25">
      <c r="C128" s="1"/>
      <c r="D128" s="1"/>
      <c r="E128" s="1"/>
      <c r="G128" s="1"/>
      <c r="H128" s="1"/>
      <c r="I128" s="1"/>
      <c r="J128" s="1"/>
    </row>
    <row r="129" spans="3:10" ht="56.25" customHeight="1" x14ac:dyDescent="0.25">
      <c r="C129" s="1"/>
      <c r="D129" s="1"/>
      <c r="E129" s="1"/>
      <c r="G129" s="1"/>
      <c r="H129" s="1"/>
      <c r="I129" s="1"/>
      <c r="J129" s="1"/>
    </row>
    <row r="130" spans="3:10" ht="56.25" customHeight="1" x14ac:dyDescent="0.25">
      <c r="C130" s="1"/>
      <c r="D130" s="1"/>
      <c r="E130" s="1"/>
      <c r="G130" s="1"/>
      <c r="H130" s="1"/>
      <c r="I130" s="1"/>
      <c r="J130" s="1"/>
    </row>
    <row r="131" spans="3:10" ht="56.25" customHeight="1" x14ac:dyDescent="0.25">
      <c r="C131" s="1"/>
      <c r="D131" s="1"/>
      <c r="E131" s="1"/>
      <c r="G131" s="1"/>
      <c r="H131" s="1"/>
      <c r="I131" s="1"/>
      <c r="J131" s="1"/>
    </row>
    <row r="132" spans="3:10" ht="56.25" customHeight="1" x14ac:dyDescent="0.25">
      <c r="C132" s="1"/>
      <c r="D132" s="1"/>
      <c r="E132" s="1"/>
      <c r="G132" s="1"/>
      <c r="H132" s="1"/>
      <c r="I132" s="1"/>
      <c r="J132" s="1"/>
    </row>
    <row r="133" spans="3:10" ht="56.25" customHeight="1" x14ac:dyDescent="0.25">
      <c r="C133" s="1"/>
      <c r="D133" s="1"/>
      <c r="E133" s="1"/>
      <c r="G133" s="1"/>
      <c r="H133" s="1"/>
      <c r="I133" s="1"/>
      <c r="J133" s="1"/>
    </row>
    <row r="134" spans="3:10" ht="56.25" customHeight="1" x14ac:dyDescent="0.25">
      <c r="C134" s="1"/>
      <c r="D134" s="1"/>
      <c r="E134" s="1"/>
      <c r="G134" s="1"/>
      <c r="H134" s="1"/>
      <c r="I134" s="1"/>
      <c r="J134" s="1"/>
    </row>
    <row r="135" spans="3:10" ht="56.25" customHeight="1" x14ac:dyDescent="0.25">
      <c r="C135" s="1"/>
      <c r="D135" s="1"/>
      <c r="E135" s="1"/>
      <c r="G135" s="1"/>
      <c r="H135" s="1"/>
      <c r="I135" s="1"/>
      <c r="J135" s="1"/>
    </row>
    <row r="136" spans="3:10" ht="56.25" customHeight="1" x14ac:dyDescent="0.25">
      <c r="C136" s="1"/>
      <c r="D136" s="1"/>
      <c r="E136" s="1"/>
      <c r="G136" s="1"/>
      <c r="H136" s="1"/>
      <c r="I136" s="1"/>
      <c r="J136" s="1"/>
    </row>
    <row r="137" spans="3:10" ht="56.25" customHeight="1" x14ac:dyDescent="0.25">
      <c r="C137" s="1"/>
      <c r="D137" s="1"/>
      <c r="E137" s="1"/>
      <c r="G137" s="1"/>
      <c r="H137" s="1"/>
      <c r="I137" s="1"/>
      <c r="J137" s="1"/>
    </row>
    <row r="138" spans="3:10" ht="56.25" customHeight="1" x14ac:dyDescent="0.25">
      <c r="C138" s="1"/>
      <c r="D138" s="1"/>
      <c r="E138" s="1"/>
      <c r="G138" s="1"/>
      <c r="H138" s="1"/>
      <c r="I138" s="1"/>
      <c r="J138" s="1"/>
    </row>
    <row r="139" spans="3:10" ht="56.25" customHeight="1" x14ac:dyDescent="0.25">
      <c r="C139" s="1"/>
      <c r="D139" s="1"/>
      <c r="E139" s="1"/>
      <c r="G139" s="1"/>
      <c r="H139" s="1"/>
      <c r="I139" s="1"/>
      <c r="J139" s="1"/>
    </row>
    <row r="140" spans="3:10" ht="56.25" customHeight="1" x14ac:dyDescent="0.25">
      <c r="C140" s="1"/>
      <c r="D140" s="1"/>
      <c r="E140" s="1"/>
      <c r="G140" s="1"/>
      <c r="H140" s="1"/>
      <c r="I140" s="1"/>
      <c r="J140" s="1"/>
    </row>
    <row r="141" spans="3:10" ht="56.25" customHeight="1" x14ac:dyDescent="0.25">
      <c r="C141" s="1"/>
      <c r="D141" s="1"/>
      <c r="E141" s="1"/>
      <c r="G141" s="1"/>
      <c r="H141" s="1"/>
      <c r="I141" s="1"/>
      <c r="J141" s="1"/>
    </row>
    <row r="142" spans="3:10" ht="56.25" customHeight="1" x14ac:dyDescent="0.25">
      <c r="C142" s="1"/>
      <c r="D142" s="1"/>
      <c r="E142" s="1"/>
      <c r="G142" s="1"/>
      <c r="H142" s="1"/>
      <c r="I142" s="1"/>
      <c r="J142" s="1"/>
    </row>
    <row r="143" spans="3:10" ht="56.25" customHeight="1" x14ac:dyDescent="0.25">
      <c r="C143" s="1"/>
      <c r="D143" s="1"/>
      <c r="E143" s="1"/>
      <c r="G143" s="1"/>
      <c r="H143" s="1"/>
      <c r="I143" s="1"/>
      <c r="J143" s="1"/>
    </row>
    <row r="144" spans="3:10" ht="56.25" customHeight="1" x14ac:dyDescent="0.25">
      <c r="C144" s="1"/>
      <c r="D144" s="1"/>
      <c r="E144" s="1"/>
      <c r="G144" s="1"/>
      <c r="H144" s="1"/>
      <c r="I144" s="1"/>
      <c r="J144" s="1"/>
    </row>
    <row r="145" spans="3:10" ht="56.25" customHeight="1" x14ac:dyDescent="0.25">
      <c r="C145" s="1"/>
      <c r="D145" s="1"/>
      <c r="E145" s="1"/>
      <c r="G145" s="1"/>
      <c r="H145" s="1"/>
      <c r="I145" s="1"/>
      <c r="J145" s="1"/>
    </row>
    <row r="146" spans="3:10" ht="56.25" customHeight="1" x14ac:dyDescent="0.25">
      <c r="C146" s="1"/>
      <c r="D146" s="1"/>
      <c r="E146" s="1"/>
      <c r="G146" s="1"/>
      <c r="H146" s="1"/>
      <c r="I146" s="1"/>
      <c r="J146" s="1"/>
    </row>
    <row r="147" spans="3:10" ht="56.25" customHeight="1" x14ac:dyDescent="0.25">
      <c r="C147" s="1"/>
      <c r="D147" s="1"/>
      <c r="E147" s="1"/>
      <c r="G147" s="1"/>
      <c r="H147" s="1"/>
      <c r="I147" s="1"/>
      <c r="J147" s="1"/>
    </row>
    <row r="148" spans="3:10" ht="56.25" customHeight="1" x14ac:dyDescent="0.25">
      <c r="C148" s="1"/>
      <c r="D148" s="1"/>
      <c r="E148" s="1"/>
      <c r="G148" s="1"/>
      <c r="H148" s="1"/>
      <c r="I148" s="1"/>
      <c r="J148" s="1"/>
    </row>
    <row r="149" spans="3:10" ht="56.25" customHeight="1" x14ac:dyDescent="0.25">
      <c r="C149" s="1"/>
      <c r="D149" s="1"/>
      <c r="E149" s="1"/>
      <c r="G149" s="1"/>
      <c r="H149" s="1"/>
      <c r="I149" s="1"/>
      <c r="J149" s="1"/>
    </row>
    <row r="150" spans="3:10" ht="56.25" customHeight="1" x14ac:dyDescent="0.25">
      <c r="C150" s="1"/>
      <c r="D150" s="1"/>
      <c r="E150" s="1"/>
      <c r="G150" s="1"/>
      <c r="H150" s="1"/>
      <c r="I150" s="1"/>
      <c r="J150" s="1"/>
    </row>
    <row r="151" spans="3:10" ht="56.25" customHeight="1" x14ac:dyDescent="0.25">
      <c r="C151" s="1"/>
      <c r="D151" s="1"/>
      <c r="E151" s="1"/>
      <c r="G151" s="1"/>
      <c r="H151" s="1"/>
      <c r="I151" s="1"/>
      <c r="J151" s="1"/>
    </row>
    <row r="152" spans="3:10" ht="56.25" customHeight="1" x14ac:dyDescent="0.25">
      <c r="C152" s="1"/>
      <c r="D152" s="1"/>
      <c r="E152" s="1"/>
      <c r="G152" s="1"/>
      <c r="H152" s="1"/>
      <c r="I152" s="1"/>
      <c r="J152" s="1"/>
    </row>
    <row r="153" spans="3:10" ht="56.25" customHeight="1" x14ac:dyDescent="0.25">
      <c r="C153" s="1"/>
      <c r="D153" s="1"/>
      <c r="E153" s="1"/>
      <c r="G153" s="1"/>
      <c r="H153" s="1"/>
      <c r="I153" s="1"/>
      <c r="J153" s="1"/>
    </row>
    <row r="154" spans="3:10" ht="56.25" customHeight="1" x14ac:dyDescent="0.25">
      <c r="C154" s="1"/>
      <c r="D154" s="1"/>
      <c r="E154" s="1"/>
      <c r="G154" s="1"/>
      <c r="H154" s="1"/>
      <c r="I154" s="1"/>
      <c r="J154" s="1"/>
    </row>
    <row r="155" spans="3:10" ht="56.25" customHeight="1" x14ac:dyDescent="0.25">
      <c r="C155" s="1"/>
      <c r="D155" s="1"/>
      <c r="E155" s="1"/>
      <c r="G155" s="1"/>
      <c r="H155" s="1"/>
      <c r="I155" s="1"/>
      <c r="J155" s="1"/>
    </row>
    <row r="156" spans="3:10" ht="56.25" customHeight="1" x14ac:dyDescent="0.25">
      <c r="C156" s="1"/>
      <c r="D156" s="1"/>
      <c r="E156" s="1"/>
      <c r="G156" s="1"/>
      <c r="H156" s="1"/>
      <c r="I156" s="1"/>
      <c r="J156" s="1"/>
    </row>
    <row r="157" spans="3:10" ht="56.25" customHeight="1" x14ac:dyDescent="0.25">
      <c r="C157" s="1"/>
      <c r="D157" s="1"/>
      <c r="E157" s="1"/>
      <c r="G157" s="1"/>
      <c r="H157" s="1"/>
      <c r="I157" s="1"/>
      <c r="J157" s="1"/>
    </row>
    <row r="158" spans="3:10" ht="56.25" customHeight="1" x14ac:dyDescent="0.25">
      <c r="C158" s="1"/>
      <c r="D158" s="1"/>
      <c r="E158" s="1"/>
      <c r="G158" s="1"/>
      <c r="H158" s="1"/>
      <c r="I158" s="1"/>
      <c r="J158" s="1"/>
    </row>
    <row r="159" spans="3:10" ht="56.25" customHeight="1" x14ac:dyDescent="0.25">
      <c r="C159" s="1"/>
      <c r="D159" s="1"/>
      <c r="E159" s="1"/>
      <c r="G159" s="1"/>
      <c r="H159" s="1"/>
      <c r="I159" s="1"/>
      <c r="J159" s="1"/>
    </row>
    <row r="160" spans="3:10" ht="56.25" customHeight="1" x14ac:dyDescent="0.25">
      <c r="C160" s="1"/>
      <c r="D160" s="1"/>
      <c r="E160" s="1"/>
      <c r="G160" s="1"/>
      <c r="H160" s="1"/>
      <c r="I160" s="1"/>
      <c r="J160" s="1"/>
    </row>
    <row r="161" spans="3:10" ht="56.25" customHeight="1" x14ac:dyDescent="0.25">
      <c r="C161" s="1"/>
      <c r="D161" s="1"/>
      <c r="E161" s="1"/>
      <c r="G161" s="1"/>
      <c r="H161" s="1"/>
      <c r="I161" s="1"/>
      <c r="J161" s="1"/>
    </row>
    <row r="162" spans="3:10" ht="56.25" customHeight="1" x14ac:dyDescent="0.25">
      <c r="C162" s="1"/>
      <c r="D162" s="1"/>
      <c r="E162" s="1"/>
      <c r="G162" s="1"/>
      <c r="H162" s="1"/>
      <c r="I162" s="1"/>
      <c r="J162" s="1"/>
    </row>
    <row r="163" spans="3:10" ht="56.25" customHeight="1" x14ac:dyDescent="0.25">
      <c r="C163" s="1"/>
      <c r="D163" s="1"/>
      <c r="E163" s="1"/>
      <c r="G163" s="1"/>
      <c r="H163" s="1"/>
      <c r="I163" s="1"/>
      <c r="J163" s="1"/>
    </row>
    <row r="164" spans="3:10" ht="56.25" customHeight="1" x14ac:dyDescent="0.25">
      <c r="C164" s="1"/>
      <c r="D164" s="1"/>
      <c r="E164" s="1"/>
      <c r="G164" s="1"/>
      <c r="H164" s="1"/>
      <c r="I164" s="1"/>
      <c r="J164" s="1"/>
    </row>
    <row r="165" spans="3:10" ht="56.25" customHeight="1" x14ac:dyDescent="0.25">
      <c r="C165" s="1"/>
      <c r="D165" s="1"/>
      <c r="E165" s="1"/>
      <c r="G165" s="1"/>
      <c r="H165" s="1"/>
      <c r="I165" s="1"/>
      <c r="J165" s="1"/>
    </row>
    <row r="166" spans="3:10" ht="56.25" customHeight="1" x14ac:dyDescent="0.25">
      <c r="C166" s="1"/>
      <c r="D166" s="1"/>
      <c r="E166" s="1"/>
      <c r="G166" s="1"/>
      <c r="H166" s="1"/>
      <c r="I166" s="1"/>
      <c r="J166" s="1"/>
    </row>
    <row r="167" spans="3:10" ht="56.25" customHeight="1" x14ac:dyDescent="0.25">
      <c r="C167" s="1"/>
      <c r="D167" s="1"/>
      <c r="E167" s="1"/>
      <c r="G167" s="1"/>
      <c r="H167" s="1"/>
      <c r="I167" s="1"/>
      <c r="J167" s="1"/>
    </row>
    <row r="168" spans="3:10" ht="56.25" customHeight="1" x14ac:dyDescent="0.25">
      <c r="C168" s="1"/>
      <c r="D168" s="1"/>
      <c r="E168" s="1"/>
      <c r="G168" s="1"/>
      <c r="H168" s="1"/>
      <c r="I168" s="1"/>
      <c r="J168" s="1"/>
    </row>
    <row r="169" spans="3:10" ht="56.25" customHeight="1" x14ac:dyDescent="0.25">
      <c r="C169" s="1"/>
      <c r="D169" s="1"/>
      <c r="E169" s="1"/>
      <c r="G169" s="1"/>
      <c r="H169" s="1"/>
      <c r="I169" s="1"/>
      <c r="J169" s="1"/>
    </row>
    <row r="170" spans="3:10" ht="56.25" customHeight="1" x14ac:dyDescent="0.25">
      <c r="C170" s="1"/>
      <c r="D170" s="1"/>
      <c r="E170" s="1"/>
      <c r="G170" s="1"/>
      <c r="H170" s="1"/>
      <c r="I170" s="1"/>
      <c r="J170" s="1"/>
    </row>
    <row r="171" spans="3:10" ht="56.25" customHeight="1" x14ac:dyDescent="0.25">
      <c r="C171" s="1"/>
      <c r="D171" s="1"/>
      <c r="E171" s="1"/>
      <c r="G171" s="1"/>
      <c r="H171" s="1"/>
      <c r="I171" s="1"/>
      <c r="J171" s="1"/>
    </row>
    <row r="172" spans="3:10" ht="56.25" customHeight="1" x14ac:dyDescent="0.25">
      <c r="C172" s="1"/>
      <c r="D172" s="1"/>
      <c r="E172" s="1"/>
      <c r="G172" s="1"/>
      <c r="H172" s="1"/>
      <c r="I172" s="1"/>
      <c r="J172" s="1"/>
    </row>
    <row r="173" spans="3:10" ht="56.25" customHeight="1" x14ac:dyDescent="0.25">
      <c r="C173" s="1"/>
      <c r="D173" s="1"/>
      <c r="E173" s="1"/>
      <c r="G173" s="1"/>
      <c r="H173" s="1"/>
      <c r="I173" s="1"/>
      <c r="J173" s="1"/>
    </row>
    <row r="174" spans="3:10" ht="56.25" customHeight="1" x14ac:dyDescent="0.25">
      <c r="C174" s="1"/>
      <c r="D174" s="1"/>
      <c r="E174" s="1"/>
      <c r="G174" s="1"/>
      <c r="H174" s="1"/>
      <c r="I174" s="1"/>
      <c r="J174" s="1"/>
    </row>
    <row r="175" spans="3:10" ht="56.25" customHeight="1" x14ac:dyDescent="0.25">
      <c r="C175" s="1"/>
      <c r="D175" s="1"/>
      <c r="E175" s="1"/>
      <c r="G175" s="1"/>
      <c r="H175" s="1"/>
      <c r="I175" s="1"/>
      <c r="J175" s="1"/>
    </row>
    <row r="176" spans="3:10" ht="56.25" customHeight="1" x14ac:dyDescent="0.25">
      <c r="C176" s="1"/>
      <c r="D176" s="1"/>
      <c r="E176" s="1"/>
      <c r="G176" s="1"/>
      <c r="H176" s="1"/>
      <c r="I176" s="1"/>
      <c r="J176" s="1"/>
    </row>
    <row r="177" spans="3:10" ht="56.25" customHeight="1" x14ac:dyDescent="0.25">
      <c r="C177" s="1"/>
      <c r="D177" s="1"/>
      <c r="E177" s="1"/>
      <c r="G177" s="1"/>
      <c r="H177" s="1"/>
      <c r="I177" s="1"/>
      <c r="J177" s="1"/>
    </row>
    <row r="178" spans="3:10" ht="56.25" customHeight="1" x14ac:dyDescent="0.25">
      <c r="C178" s="1"/>
      <c r="D178" s="1"/>
      <c r="E178" s="1"/>
      <c r="G178" s="1"/>
      <c r="H178" s="1"/>
      <c r="I178" s="1"/>
      <c r="J178" s="1"/>
    </row>
    <row r="179" spans="3:10" ht="56.25" customHeight="1" x14ac:dyDescent="0.25">
      <c r="C179" s="1"/>
      <c r="D179" s="1"/>
      <c r="E179" s="1"/>
      <c r="G179" s="1"/>
      <c r="H179" s="1"/>
      <c r="I179" s="1"/>
      <c r="J179" s="1"/>
    </row>
    <row r="180" spans="3:10" ht="56.25" customHeight="1" x14ac:dyDescent="0.25">
      <c r="C180" s="1"/>
      <c r="D180" s="1"/>
      <c r="E180" s="1"/>
      <c r="G180" s="1"/>
      <c r="H180" s="1"/>
      <c r="I180" s="1"/>
      <c r="J180" s="1"/>
    </row>
    <row r="181" spans="3:10" ht="56.25" customHeight="1" x14ac:dyDescent="0.25">
      <c r="C181" s="1"/>
      <c r="D181" s="1"/>
      <c r="E181" s="1"/>
      <c r="G181" s="1"/>
      <c r="H181" s="1"/>
      <c r="I181" s="1"/>
      <c r="J181" s="1"/>
    </row>
    <row r="182" spans="3:10" ht="56.25" customHeight="1" x14ac:dyDescent="0.25">
      <c r="C182" s="1"/>
      <c r="D182" s="1"/>
      <c r="E182" s="1"/>
      <c r="G182" s="1"/>
      <c r="H182" s="1"/>
      <c r="I182" s="1"/>
      <c r="J182" s="1"/>
    </row>
    <row r="183" spans="3:10" ht="56.25" customHeight="1" x14ac:dyDescent="0.25">
      <c r="C183" s="1"/>
      <c r="D183" s="1"/>
      <c r="E183" s="1"/>
      <c r="G183" s="1"/>
      <c r="H183" s="1"/>
      <c r="I183" s="1"/>
      <c r="J183" s="1"/>
    </row>
    <row r="184" spans="3:10" ht="56.25" customHeight="1" x14ac:dyDescent="0.25">
      <c r="C184" s="1"/>
      <c r="D184" s="1"/>
      <c r="E184" s="1"/>
      <c r="G184" s="1"/>
      <c r="H184" s="1"/>
      <c r="I184" s="1"/>
      <c r="J184" s="1"/>
    </row>
    <row r="185" spans="3:10" ht="56.25" customHeight="1" x14ac:dyDescent="0.25">
      <c r="C185" s="1"/>
      <c r="D185" s="1"/>
      <c r="E185" s="1"/>
      <c r="G185" s="1"/>
      <c r="H185" s="1"/>
      <c r="I185" s="1"/>
      <c r="J185" s="1"/>
    </row>
    <row r="186" spans="3:10" ht="56.25" customHeight="1" x14ac:dyDescent="0.25">
      <c r="C186" s="1"/>
      <c r="D186" s="1"/>
      <c r="E186" s="1"/>
      <c r="G186" s="1"/>
      <c r="H186" s="1"/>
      <c r="I186" s="1"/>
      <c r="J186" s="1"/>
    </row>
    <row r="187" spans="3:10" ht="56.25" customHeight="1" x14ac:dyDescent="0.25">
      <c r="C187" s="1"/>
      <c r="D187" s="1"/>
      <c r="E187" s="1"/>
      <c r="G187" s="1"/>
      <c r="H187" s="1"/>
      <c r="I187" s="1"/>
      <c r="J187" s="1"/>
    </row>
    <row r="188" spans="3:10" ht="56.25" customHeight="1" x14ac:dyDescent="0.25">
      <c r="C188" s="1"/>
      <c r="D188" s="1"/>
      <c r="E188" s="1"/>
      <c r="G188" s="1"/>
      <c r="H188" s="1"/>
      <c r="I188" s="1"/>
      <c r="J188" s="1"/>
    </row>
    <row r="189" spans="3:10" ht="56.25" customHeight="1" x14ac:dyDescent="0.25">
      <c r="C189" s="1"/>
      <c r="D189" s="1"/>
      <c r="E189" s="1"/>
      <c r="G189" s="1"/>
      <c r="H189" s="1"/>
      <c r="I189" s="1"/>
      <c r="J189" s="1"/>
    </row>
    <row r="190" spans="3:10" ht="56.25" customHeight="1" x14ac:dyDescent="0.25">
      <c r="C190" s="1"/>
      <c r="D190" s="1"/>
      <c r="E190" s="1"/>
      <c r="G190" s="1"/>
      <c r="H190" s="1"/>
      <c r="I190" s="1"/>
      <c r="J190" s="1"/>
    </row>
  </sheetData>
  <mergeCells count="2">
    <mergeCell ref="A1:M1"/>
    <mergeCell ref="C13:D13"/>
  </mergeCells>
  <phoneticPr fontId="16" type="noConversion"/>
  <printOptions horizontalCentered="1" verticalCentered="1"/>
  <pageMargins left="0.25" right="0.25" top="0.25" bottom="0" header="0.3" footer="0.3"/>
  <pageSetup paperSize="5" scale="57" fitToHeight="0" orientation="landscape" r:id="rId1"/>
  <colBreaks count="1" manualBreakCount="1">
    <brk id="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ED5E-75A0-44DC-B69C-6EE4D9B2223C}">
  <dimension ref="A1:R190"/>
  <sheetViews>
    <sheetView workbookViewId="0">
      <selection activeCell="I8" sqref="I8"/>
    </sheetView>
  </sheetViews>
  <sheetFormatPr defaultColWidth="24.5703125" defaultRowHeight="15" x14ac:dyDescent="0.25"/>
  <cols>
    <col min="1" max="1" width="3.85546875" style="1" bestFit="1" customWidth="1"/>
    <col min="2" max="2" width="19.7109375" style="1" bestFit="1" customWidth="1"/>
    <col min="3" max="3" width="23.5703125" style="7" bestFit="1" customWidth="1"/>
    <col min="4" max="4" width="23.42578125" style="7" bestFit="1" customWidth="1"/>
    <col min="5" max="5" width="23.85546875" style="7" bestFit="1" customWidth="1"/>
    <col min="6" max="6" width="11.7109375" style="1" bestFit="1" customWidth="1"/>
    <col min="7" max="7" width="17.140625" style="8" bestFit="1" customWidth="1"/>
    <col min="8" max="8" width="12.85546875" style="9" bestFit="1" customWidth="1"/>
    <col min="9" max="9" width="12.140625" style="9" bestFit="1" customWidth="1"/>
    <col min="10" max="10" width="12.5703125" style="9" bestFit="1" customWidth="1"/>
    <col min="11" max="11" width="10.7109375" style="6" bestFit="1" customWidth="1"/>
    <col min="12" max="12" width="17.5703125" style="1" bestFit="1" customWidth="1"/>
    <col min="13" max="13" width="12" style="7" bestFit="1" customWidth="1"/>
    <col min="14" max="14" width="33.85546875" style="1" bestFit="1" customWidth="1"/>
    <col min="15" max="15" width="15.140625" style="1" bestFit="1" customWidth="1"/>
    <col min="16" max="16384" width="24.5703125" style="1"/>
  </cols>
  <sheetData>
    <row r="1" spans="1:18" ht="20.25" x14ac:dyDescent="0.25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1" t="s">
        <v>21</v>
      </c>
      <c r="O1" s="10">
        <v>44670</v>
      </c>
    </row>
    <row r="2" spans="1:18" ht="56.25" customHeight="1" x14ac:dyDescent="0.25">
      <c r="A2" s="2" t="s">
        <v>13</v>
      </c>
      <c r="B2" s="12" t="s">
        <v>0</v>
      </c>
      <c r="C2" s="2" t="s">
        <v>1</v>
      </c>
      <c r="D2" s="2" t="s">
        <v>2</v>
      </c>
      <c r="E2" s="2" t="s">
        <v>19</v>
      </c>
      <c r="F2" s="2" t="s">
        <v>172</v>
      </c>
      <c r="G2" s="51" t="s">
        <v>4</v>
      </c>
      <c r="H2" s="52" t="s">
        <v>173</v>
      </c>
      <c r="I2" s="53" t="s">
        <v>17</v>
      </c>
      <c r="J2" s="52" t="s">
        <v>18</v>
      </c>
      <c r="K2" s="3" t="s">
        <v>5</v>
      </c>
      <c r="L2" s="2" t="s">
        <v>6</v>
      </c>
      <c r="M2" s="2" t="s">
        <v>7</v>
      </c>
      <c r="N2" s="2" t="s">
        <v>8</v>
      </c>
      <c r="O2" s="2" t="s">
        <v>9</v>
      </c>
    </row>
    <row r="3" spans="1:18" ht="60" customHeight="1" x14ac:dyDescent="0.25">
      <c r="A3" s="54">
        <v>1</v>
      </c>
      <c r="B3" s="54" t="s">
        <v>53</v>
      </c>
      <c r="C3" s="55" t="s">
        <v>54</v>
      </c>
      <c r="D3" s="55" t="s">
        <v>56</v>
      </c>
      <c r="E3" s="56" t="s">
        <v>57</v>
      </c>
      <c r="F3" s="54" t="s">
        <v>152</v>
      </c>
      <c r="G3" s="57">
        <v>2390</v>
      </c>
      <c r="H3" s="58">
        <v>337.15</v>
      </c>
      <c r="I3" s="58" t="s">
        <v>171</v>
      </c>
      <c r="J3" s="58" t="s">
        <v>171</v>
      </c>
      <c r="K3" s="79" t="s">
        <v>170</v>
      </c>
      <c r="L3" s="80"/>
      <c r="M3" s="81"/>
      <c r="N3" s="55" t="s">
        <v>140</v>
      </c>
      <c r="O3" s="59" t="s">
        <v>171</v>
      </c>
      <c r="Q3" s="50"/>
      <c r="R3" s="9"/>
    </row>
    <row r="4" spans="1:18" ht="60" customHeight="1" x14ac:dyDescent="0.25">
      <c r="A4" s="4">
        <v>2</v>
      </c>
      <c r="B4" s="4" t="s">
        <v>134</v>
      </c>
      <c r="C4" s="5" t="s">
        <v>135</v>
      </c>
      <c r="D4" s="62" t="s">
        <v>136</v>
      </c>
      <c r="E4" s="62" t="s">
        <v>137</v>
      </c>
      <c r="F4" s="4" t="s">
        <v>138</v>
      </c>
      <c r="G4" s="61">
        <v>5000</v>
      </c>
      <c r="H4" s="63">
        <f>2270.78+122.01</f>
        <v>2392.7900000000004</v>
      </c>
      <c r="I4" s="13">
        <f>1032.8+170.43</f>
        <v>1203.23</v>
      </c>
      <c r="J4" s="13">
        <f t="shared" ref="J4:J12" si="0">MIN(H4+I4,G4)</f>
        <v>3596.0200000000004</v>
      </c>
      <c r="K4" s="48"/>
      <c r="L4" s="14">
        <f>SUM(H4+I4)</f>
        <v>3596.0200000000004</v>
      </c>
      <c r="M4" s="48"/>
      <c r="N4" s="5" t="s">
        <v>141</v>
      </c>
      <c r="O4" s="45" t="s">
        <v>146</v>
      </c>
      <c r="Q4" s="50"/>
      <c r="R4" s="9"/>
    </row>
    <row r="5" spans="1:18" ht="60" customHeight="1" x14ac:dyDescent="0.25">
      <c r="A5" s="4">
        <v>3</v>
      </c>
      <c r="B5" s="4" t="s">
        <v>122</v>
      </c>
      <c r="C5" s="5" t="s">
        <v>123</v>
      </c>
      <c r="D5" s="62" t="s">
        <v>124</v>
      </c>
      <c r="E5" s="62" t="s">
        <v>132</v>
      </c>
      <c r="F5" s="4" t="s">
        <v>125</v>
      </c>
      <c r="G5" s="61">
        <v>7250</v>
      </c>
      <c r="H5" s="60">
        <v>841.28</v>
      </c>
      <c r="I5" s="13">
        <f>2149+137.22</f>
        <v>2286.2199999999998</v>
      </c>
      <c r="J5" s="13">
        <f t="shared" si="0"/>
        <v>3127.5</v>
      </c>
      <c r="K5" s="13"/>
      <c r="L5" s="14">
        <f t="shared" ref="L5:L12" si="1">SUM(H5+I5)</f>
        <v>3127.5</v>
      </c>
      <c r="M5" s="14"/>
      <c r="N5" s="5" t="s">
        <v>142</v>
      </c>
      <c r="O5" s="45" t="s">
        <v>146</v>
      </c>
      <c r="Q5" s="50"/>
      <c r="R5" s="9"/>
    </row>
    <row r="6" spans="1:18" ht="60" customHeight="1" x14ac:dyDescent="0.25">
      <c r="A6" s="4">
        <v>4</v>
      </c>
      <c r="B6" s="4" t="s">
        <v>126</v>
      </c>
      <c r="C6" s="5" t="s">
        <v>128</v>
      </c>
      <c r="D6" s="62" t="s">
        <v>129</v>
      </c>
      <c r="E6" s="62" t="s">
        <v>130</v>
      </c>
      <c r="F6" s="4" t="s">
        <v>153</v>
      </c>
      <c r="G6" s="61">
        <v>970</v>
      </c>
      <c r="H6" s="63">
        <v>231.11</v>
      </c>
      <c r="I6" s="13">
        <f>1088.91+39.56</f>
        <v>1128.47</v>
      </c>
      <c r="J6" s="13">
        <f t="shared" si="0"/>
        <v>970</v>
      </c>
      <c r="K6" s="13"/>
      <c r="L6" s="14">
        <f t="shared" si="1"/>
        <v>1359.58</v>
      </c>
      <c r="M6" s="14"/>
      <c r="N6" s="5" t="s">
        <v>80</v>
      </c>
      <c r="O6" s="45" t="s">
        <v>146</v>
      </c>
      <c r="Q6" s="50"/>
      <c r="R6" s="9"/>
    </row>
    <row r="7" spans="1:18" ht="60" customHeight="1" x14ac:dyDescent="0.25">
      <c r="A7" s="4">
        <v>5</v>
      </c>
      <c r="B7" s="4" t="s">
        <v>127</v>
      </c>
      <c r="C7" s="5" t="s">
        <v>131</v>
      </c>
      <c r="D7" s="62" t="s">
        <v>139</v>
      </c>
      <c r="E7" s="62" t="s">
        <v>133</v>
      </c>
      <c r="F7" s="4" t="s">
        <v>154</v>
      </c>
      <c r="G7" s="61">
        <v>20440</v>
      </c>
      <c r="H7" s="63">
        <v>2517.92</v>
      </c>
      <c r="I7" s="13">
        <f>1109.73+39.56</f>
        <v>1149.29</v>
      </c>
      <c r="J7" s="13">
        <f t="shared" si="0"/>
        <v>3667.21</v>
      </c>
      <c r="K7" s="13"/>
      <c r="L7" s="14">
        <f t="shared" si="1"/>
        <v>3667.21</v>
      </c>
      <c r="M7" s="14"/>
      <c r="N7" s="5" t="s">
        <v>80</v>
      </c>
      <c r="O7" s="45" t="s">
        <v>146</v>
      </c>
      <c r="Q7" s="50"/>
      <c r="R7" s="9"/>
    </row>
    <row r="8" spans="1:18" ht="60" customHeight="1" x14ac:dyDescent="0.25">
      <c r="A8" s="4">
        <v>6</v>
      </c>
      <c r="B8" s="4" t="s">
        <v>143</v>
      </c>
      <c r="C8" s="5" t="s">
        <v>144</v>
      </c>
      <c r="D8" s="62" t="s">
        <v>145</v>
      </c>
      <c r="E8" s="64" t="s">
        <v>176</v>
      </c>
      <c r="F8" s="4" t="s">
        <v>155</v>
      </c>
      <c r="G8" s="61">
        <v>15180</v>
      </c>
      <c r="H8" s="63">
        <v>1334.21</v>
      </c>
      <c r="I8" s="13">
        <f>1451.55+39.56</f>
        <v>1491.11</v>
      </c>
      <c r="J8" s="13">
        <f t="shared" si="0"/>
        <v>2825.3199999999997</v>
      </c>
      <c r="K8" s="13"/>
      <c r="L8" s="14">
        <f t="shared" si="1"/>
        <v>2825.3199999999997</v>
      </c>
      <c r="M8" s="14"/>
      <c r="N8" s="5" t="s">
        <v>80</v>
      </c>
      <c r="O8" s="45" t="s">
        <v>146</v>
      </c>
      <c r="Q8" s="50"/>
      <c r="R8" s="9"/>
    </row>
    <row r="9" spans="1:18" ht="60" customHeight="1" x14ac:dyDescent="0.25">
      <c r="A9" s="4">
        <v>7</v>
      </c>
      <c r="B9" s="4" t="s">
        <v>147</v>
      </c>
      <c r="C9" s="5" t="s">
        <v>151</v>
      </c>
      <c r="D9" s="62" t="s">
        <v>148</v>
      </c>
      <c r="E9" s="62" t="s">
        <v>149</v>
      </c>
      <c r="F9" s="4" t="s">
        <v>156</v>
      </c>
      <c r="G9" s="61">
        <v>3000</v>
      </c>
      <c r="H9" s="60">
        <v>309.14</v>
      </c>
      <c r="I9" s="13">
        <f>1500.12+39.55</f>
        <v>1539.6699999999998</v>
      </c>
      <c r="J9" s="13">
        <f t="shared" si="0"/>
        <v>1848.81</v>
      </c>
      <c r="K9" s="13"/>
      <c r="L9" s="14">
        <f t="shared" si="1"/>
        <v>1848.81</v>
      </c>
      <c r="M9" s="14"/>
      <c r="N9" s="5" t="s">
        <v>80</v>
      </c>
      <c r="O9" s="45" t="s">
        <v>146</v>
      </c>
      <c r="Q9" s="50"/>
      <c r="R9" s="9"/>
    </row>
    <row r="10" spans="1:18" ht="60" customHeight="1" x14ac:dyDescent="0.25">
      <c r="A10" s="4">
        <v>8</v>
      </c>
      <c r="B10" s="4" t="s">
        <v>157</v>
      </c>
      <c r="C10" s="5" t="s">
        <v>160</v>
      </c>
      <c r="D10" s="62" t="s">
        <v>161</v>
      </c>
      <c r="E10" s="62" t="s">
        <v>162</v>
      </c>
      <c r="F10" s="4" t="s">
        <v>169</v>
      </c>
      <c r="G10" s="61">
        <v>2310</v>
      </c>
      <c r="H10" s="63">
        <v>372.38</v>
      </c>
      <c r="I10" s="13">
        <f>2703.98+39.55</f>
        <v>2743.53</v>
      </c>
      <c r="J10" s="13">
        <f t="shared" si="0"/>
        <v>2310</v>
      </c>
      <c r="K10" s="13"/>
      <c r="L10" s="14">
        <f t="shared" si="1"/>
        <v>3115.9100000000003</v>
      </c>
      <c r="M10" s="14"/>
      <c r="N10" s="5" t="s">
        <v>80</v>
      </c>
      <c r="O10" s="45" t="s">
        <v>146</v>
      </c>
      <c r="Q10" s="9"/>
      <c r="R10" s="9"/>
    </row>
    <row r="11" spans="1:18" ht="60" customHeight="1" x14ac:dyDescent="0.25">
      <c r="A11" s="4">
        <v>9</v>
      </c>
      <c r="B11" s="4" t="s">
        <v>158</v>
      </c>
      <c r="C11" s="5" t="s">
        <v>163</v>
      </c>
      <c r="D11" s="62" t="s">
        <v>164</v>
      </c>
      <c r="E11" s="62" t="s">
        <v>165</v>
      </c>
      <c r="F11" s="4" t="s">
        <v>175</v>
      </c>
      <c r="G11" s="61">
        <v>460</v>
      </c>
      <c r="H11" s="63">
        <v>115.18</v>
      </c>
      <c r="I11" s="13">
        <f>1361.98+39.55</f>
        <v>1401.53</v>
      </c>
      <c r="J11" s="13">
        <f t="shared" si="0"/>
        <v>460</v>
      </c>
      <c r="K11" s="47"/>
      <c r="L11" s="14">
        <f t="shared" si="1"/>
        <v>1516.71</v>
      </c>
      <c r="M11" s="5"/>
      <c r="N11" s="5" t="s">
        <v>80</v>
      </c>
      <c r="O11" s="45" t="s">
        <v>146</v>
      </c>
      <c r="Q11" s="9"/>
      <c r="R11" s="9"/>
    </row>
    <row r="12" spans="1:18" ht="60" customHeight="1" x14ac:dyDescent="0.25">
      <c r="A12" s="4">
        <v>10</v>
      </c>
      <c r="B12" s="4" t="s">
        <v>159</v>
      </c>
      <c r="C12" s="5" t="s">
        <v>166</v>
      </c>
      <c r="D12" s="62" t="s">
        <v>167</v>
      </c>
      <c r="E12" s="62" t="s">
        <v>168</v>
      </c>
      <c r="F12" s="4" t="s">
        <v>174</v>
      </c>
      <c r="G12" s="61">
        <v>10690</v>
      </c>
      <c r="H12" s="60">
        <v>901.69</v>
      </c>
      <c r="I12" s="13">
        <f>2362+39.55</f>
        <v>2401.5500000000002</v>
      </c>
      <c r="J12" s="13">
        <f t="shared" si="0"/>
        <v>3303.2400000000002</v>
      </c>
      <c r="K12" s="49"/>
      <c r="L12" s="14">
        <f t="shared" si="1"/>
        <v>3303.2400000000002</v>
      </c>
      <c r="M12" s="5"/>
      <c r="N12" s="5" t="s">
        <v>80</v>
      </c>
      <c r="O12" s="45" t="s">
        <v>146</v>
      </c>
      <c r="Q12" s="9"/>
      <c r="R12" s="9"/>
    </row>
    <row r="13" spans="1:18" ht="15.75" x14ac:dyDescent="0.25">
      <c r="A13" s="4"/>
      <c r="B13" s="46" t="s">
        <v>120</v>
      </c>
      <c r="C13" s="78" t="s">
        <v>16</v>
      </c>
      <c r="D13" s="78"/>
      <c r="E13" s="82" t="s">
        <v>121</v>
      </c>
      <c r="F13" s="83"/>
      <c r="G13" s="83"/>
      <c r="H13" s="83"/>
      <c r="I13" s="83"/>
      <c r="J13" s="83"/>
      <c r="K13" s="83"/>
      <c r="L13" s="83"/>
      <c r="M13" s="83"/>
      <c r="N13" s="83"/>
      <c r="O13" s="84"/>
    </row>
    <row r="14" spans="1:18" ht="56.25" customHeight="1" x14ac:dyDescent="0.25"/>
    <row r="15" spans="1:18" ht="56.25" customHeight="1" x14ac:dyDescent="0.25"/>
    <row r="16" spans="1:18" ht="56.25" customHeight="1" x14ac:dyDescent="0.25">
      <c r="G16" s="65">
        <f>SUM(G12+G11+G10+G9+G8+G7+G6+G5+G4)</f>
        <v>65300</v>
      </c>
      <c r="H16" s="65">
        <f>SUM(H12+H11+H10+H9+H8+H7+H6+H5+H4)</f>
        <v>9015.7000000000007</v>
      </c>
      <c r="I16" s="65">
        <f>SUM(I12+I11+I10+I9+I8+I7+I6+I5+I4)</f>
        <v>15344.599999999999</v>
      </c>
      <c r="J16" s="65">
        <f>SUM(J12+J11+J10+J9+J8+J7+J6+J5+J4)</f>
        <v>22108.1</v>
      </c>
      <c r="K16" s="65">
        <f t="shared" ref="K16:L16" si="2">SUM(K12+K11+K10+K9+K8+K7+K6+K5+K4)</f>
        <v>0</v>
      </c>
      <c r="L16" s="65">
        <f t="shared" si="2"/>
        <v>24360.3</v>
      </c>
    </row>
    <row r="17" spans="3:10" ht="56.25" customHeight="1" x14ac:dyDescent="0.25">
      <c r="I17" s="9">
        <f>SUM(I16+H16)</f>
        <v>24360.3</v>
      </c>
    </row>
    <row r="31" spans="3:10" ht="56.25" customHeight="1" x14ac:dyDescent="0.25">
      <c r="C31" s="1"/>
      <c r="D31" s="1"/>
      <c r="E31" s="1"/>
      <c r="G31" s="1"/>
      <c r="H31" s="1"/>
      <c r="I31" s="1"/>
      <c r="J31" s="1"/>
    </row>
    <row r="37" spans="3:10" ht="56.25" customHeight="1" x14ac:dyDescent="0.25">
      <c r="C37" s="1"/>
      <c r="D37" s="1"/>
      <c r="E37" s="1"/>
      <c r="G37" s="1"/>
      <c r="H37" s="1"/>
      <c r="I37" s="1"/>
      <c r="J37" s="1"/>
    </row>
    <row r="38" spans="3:10" ht="56.25" customHeight="1" x14ac:dyDescent="0.25">
      <c r="C38" s="1"/>
      <c r="D38" s="1"/>
      <c r="E38" s="1"/>
      <c r="G38" s="1"/>
      <c r="H38" s="1"/>
      <c r="I38" s="1"/>
      <c r="J38" s="1"/>
    </row>
    <row r="39" spans="3:10" ht="56.25" customHeight="1" x14ac:dyDescent="0.25">
      <c r="C39" s="1"/>
      <c r="D39" s="1"/>
      <c r="E39" s="1"/>
      <c r="G39" s="1"/>
      <c r="H39" s="1"/>
      <c r="I39" s="1"/>
      <c r="J39" s="1"/>
    </row>
    <row r="40" spans="3:10" ht="56.25" customHeight="1" x14ac:dyDescent="0.25">
      <c r="C40" s="1"/>
      <c r="D40" s="1"/>
      <c r="E40" s="1"/>
      <c r="G40" s="1"/>
      <c r="H40" s="1"/>
      <c r="I40" s="1"/>
      <c r="J40" s="1"/>
    </row>
    <row r="41" spans="3:10" ht="56.25" customHeight="1" x14ac:dyDescent="0.25">
      <c r="C41" s="1"/>
      <c r="D41" s="1"/>
      <c r="E41" s="1"/>
      <c r="G41" s="1"/>
      <c r="H41" s="1"/>
      <c r="I41" s="1"/>
      <c r="J41" s="1"/>
    </row>
    <row r="42" spans="3:10" ht="56.25" customHeight="1" x14ac:dyDescent="0.25">
      <c r="C42" s="1"/>
      <c r="D42" s="1"/>
      <c r="E42" s="1"/>
      <c r="G42" s="1"/>
      <c r="H42" s="1"/>
      <c r="I42" s="1"/>
      <c r="J42" s="1"/>
    </row>
    <row r="43" spans="3:10" ht="56.25" customHeight="1" x14ac:dyDescent="0.25">
      <c r="C43" s="1"/>
      <c r="D43" s="1"/>
      <c r="E43" s="1"/>
      <c r="G43" s="1"/>
      <c r="H43" s="1"/>
      <c r="I43" s="1"/>
      <c r="J43" s="1"/>
    </row>
    <row r="44" spans="3:10" ht="56.25" customHeight="1" x14ac:dyDescent="0.25">
      <c r="C44" s="1"/>
      <c r="D44" s="1"/>
      <c r="E44" s="1"/>
      <c r="G44" s="1"/>
      <c r="H44" s="1"/>
      <c r="I44" s="1"/>
      <c r="J44" s="1"/>
    </row>
    <row r="45" spans="3:10" ht="56.25" customHeight="1" x14ac:dyDescent="0.25">
      <c r="C45" s="1"/>
      <c r="D45" s="1"/>
      <c r="E45" s="1"/>
      <c r="G45" s="1"/>
      <c r="H45" s="1"/>
      <c r="I45" s="1"/>
      <c r="J45" s="1"/>
    </row>
    <row r="46" spans="3:10" ht="56.25" customHeight="1" x14ac:dyDescent="0.25">
      <c r="C46" s="1"/>
      <c r="D46" s="1"/>
      <c r="E46" s="1"/>
      <c r="G46" s="1"/>
      <c r="H46" s="1"/>
      <c r="I46" s="1"/>
      <c r="J46" s="1"/>
    </row>
    <row r="47" spans="3:10" ht="56.25" customHeight="1" x14ac:dyDescent="0.25">
      <c r="C47" s="1"/>
      <c r="D47" s="1"/>
      <c r="E47" s="1"/>
      <c r="G47" s="1"/>
      <c r="H47" s="1"/>
      <c r="I47" s="1"/>
      <c r="J47" s="1"/>
    </row>
    <row r="48" spans="3:10" ht="56.25" customHeight="1" x14ac:dyDescent="0.25">
      <c r="C48" s="1"/>
      <c r="D48" s="1"/>
      <c r="E48" s="1"/>
      <c r="G48" s="1"/>
      <c r="H48" s="1"/>
      <c r="I48" s="1"/>
      <c r="J48" s="1"/>
    </row>
    <row r="49" spans="3:10" ht="56.25" customHeight="1" x14ac:dyDescent="0.25">
      <c r="C49" s="1"/>
      <c r="D49" s="1"/>
      <c r="E49" s="1"/>
      <c r="G49" s="1"/>
      <c r="H49" s="1"/>
      <c r="I49" s="1"/>
      <c r="J49" s="1"/>
    </row>
    <row r="50" spans="3:10" ht="56.25" customHeight="1" x14ac:dyDescent="0.25">
      <c r="C50" s="1"/>
      <c r="D50" s="1"/>
      <c r="E50" s="1"/>
      <c r="G50" s="1"/>
      <c r="H50" s="1"/>
      <c r="I50" s="1"/>
      <c r="J50" s="1"/>
    </row>
    <row r="51" spans="3:10" ht="56.25" customHeight="1" x14ac:dyDescent="0.25">
      <c r="C51" s="1"/>
      <c r="D51" s="1"/>
      <c r="E51" s="1"/>
      <c r="G51" s="1"/>
      <c r="H51" s="1"/>
      <c r="I51" s="1"/>
      <c r="J51" s="1"/>
    </row>
    <row r="52" spans="3:10" ht="56.25" customHeight="1" x14ac:dyDescent="0.25">
      <c r="C52" s="1"/>
      <c r="D52" s="1"/>
      <c r="E52" s="1"/>
      <c r="G52" s="1"/>
      <c r="H52" s="1"/>
      <c r="I52" s="1"/>
      <c r="J52" s="1"/>
    </row>
    <row r="53" spans="3:10" ht="56.25" customHeight="1" x14ac:dyDescent="0.25">
      <c r="C53" s="1"/>
      <c r="D53" s="1"/>
      <c r="E53" s="1"/>
      <c r="G53" s="1"/>
      <c r="H53" s="1"/>
      <c r="I53" s="1"/>
      <c r="J53" s="1"/>
    </row>
    <row r="54" spans="3:10" ht="56.25" customHeight="1" x14ac:dyDescent="0.25">
      <c r="C54" s="1"/>
      <c r="D54" s="1"/>
      <c r="E54" s="1"/>
      <c r="G54" s="1"/>
      <c r="H54" s="1"/>
      <c r="I54" s="1"/>
      <c r="J54" s="1"/>
    </row>
    <row r="55" spans="3:10" ht="56.25" customHeight="1" x14ac:dyDescent="0.25">
      <c r="C55" s="1"/>
      <c r="D55" s="1"/>
      <c r="E55" s="1"/>
      <c r="G55" s="1"/>
      <c r="H55" s="1"/>
      <c r="I55" s="1"/>
      <c r="J55" s="1"/>
    </row>
    <row r="56" spans="3:10" ht="56.25" customHeight="1" x14ac:dyDescent="0.25">
      <c r="C56" s="1"/>
      <c r="D56" s="1"/>
      <c r="E56" s="1"/>
      <c r="G56" s="1"/>
      <c r="H56" s="1"/>
      <c r="I56" s="1"/>
      <c r="J56" s="1"/>
    </row>
    <row r="57" spans="3:10" ht="56.25" customHeight="1" x14ac:dyDescent="0.25">
      <c r="C57" s="1"/>
      <c r="D57" s="1"/>
      <c r="E57" s="1"/>
      <c r="G57" s="1"/>
      <c r="H57" s="1"/>
      <c r="I57" s="1"/>
      <c r="J57" s="1"/>
    </row>
    <row r="58" spans="3:10" ht="56.25" customHeight="1" x14ac:dyDescent="0.25">
      <c r="C58" s="1"/>
      <c r="D58" s="1"/>
      <c r="E58" s="1"/>
      <c r="G58" s="1"/>
      <c r="H58" s="1"/>
      <c r="I58" s="1"/>
      <c r="J58" s="1"/>
    </row>
    <row r="59" spans="3:10" ht="56.25" customHeight="1" x14ac:dyDescent="0.25">
      <c r="C59" s="1"/>
      <c r="D59" s="1"/>
      <c r="E59" s="1"/>
      <c r="G59" s="1"/>
      <c r="H59" s="1"/>
      <c r="I59" s="1"/>
      <c r="J59" s="1"/>
    </row>
    <row r="60" spans="3:10" ht="56.25" customHeight="1" x14ac:dyDescent="0.25">
      <c r="C60" s="1"/>
      <c r="D60" s="1"/>
      <c r="E60" s="1"/>
      <c r="G60" s="1"/>
      <c r="H60" s="1"/>
      <c r="I60" s="1"/>
      <c r="J60" s="1"/>
    </row>
    <row r="61" spans="3:10" ht="56.25" customHeight="1" x14ac:dyDescent="0.25">
      <c r="C61" s="1"/>
      <c r="D61" s="1"/>
      <c r="E61" s="1"/>
      <c r="G61" s="1"/>
      <c r="H61" s="1"/>
      <c r="I61" s="1"/>
      <c r="J61" s="1"/>
    </row>
    <row r="62" spans="3:10" ht="56.25" customHeight="1" x14ac:dyDescent="0.25">
      <c r="C62" s="1"/>
      <c r="D62" s="1"/>
      <c r="E62" s="1"/>
      <c r="G62" s="1"/>
      <c r="H62" s="1"/>
      <c r="I62" s="1"/>
      <c r="J62" s="1"/>
    </row>
    <row r="63" spans="3:10" ht="56.25" customHeight="1" x14ac:dyDescent="0.25">
      <c r="C63" s="1"/>
      <c r="D63" s="1"/>
      <c r="E63" s="1"/>
      <c r="G63" s="1"/>
      <c r="H63" s="1"/>
      <c r="I63" s="1"/>
      <c r="J63" s="1"/>
    </row>
    <row r="64" spans="3:10" ht="56.25" customHeight="1" x14ac:dyDescent="0.25">
      <c r="C64" s="1"/>
      <c r="D64" s="1"/>
      <c r="E64" s="1"/>
      <c r="G64" s="1"/>
      <c r="H64" s="1"/>
      <c r="I64" s="1"/>
      <c r="J64" s="1"/>
    </row>
    <row r="65" spans="3:10" ht="56.25" customHeight="1" x14ac:dyDescent="0.25">
      <c r="C65" s="1"/>
      <c r="D65" s="1"/>
      <c r="E65" s="1"/>
      <c r="G65" s="1"/>
      <c r="H65" s="1"/>
      <c r="I65" s="1"/>
      <c r="J65" s="1"/>
    </row>
    <row r="66" spans="3:10" ht="56.25" customHeight="1" x14ac:dyDescent="0.25">
      <c r="C66" s="1"/>
      <c r="D66" s="1"/>
      <c r="E66" s="1"/>
      <c r="G66" s="1"/>
      <c r="H66" s="1"/>
      <c r="I66" s="1"/>
      <c r="J66" s="1"/>
    </row>
    <row r="67" spans="3:10" ht="56.25" customHeight="1" x14ac:dyDescent="0.25">
      <c r="C67" s="1"/>
      <c r="D67" s="1"/>
      <c r="E67" s="1"/>
      <c r="G67" s="1"/>
      <c r="H67" s="1"/>
      <c r="I67" s="1"/>
      <c r="J67" s="1"/>
    </row>
    <row r="68" spans="3:10" ht="56.25" customHeight="1" x14ac:dyDescent="0.25">
      <c r="C68" s="1"/>
      <c r="D68" s="1"/>
      <c r="E68" s="1"/>
      <c r="G68" s="1"/>
      <c r="H68" s="1"/>
      <c r="I68" s="1"/>
      <c r="J68" s="1"/>
    </row>
    <row r="69" spans="3:10" ht="56.25" customHeight="1" x14ac:dyDescent="0.25">
      <c r="C69" s="1"/>
      <c r="D69" s="1"/>
      <c r="E69" s="1"/>
      <c r="G69" s="1"/>
      <c r="H69" s="1"/>
      <c r="I69" s="1"/>
      <c r="J69" s="1"/>
    </row>
    <row r="70" spans="3:10" ht="56.25" customHeight="1" x14ac:dyDescent="0.25">
      <c r="C70" s="1"/>
      <c r="D70" s="1"/>
      <c r="E70" s="1"/>
      <c r="G70" s="1"/>
      <c r="H70" s="1"/>
      <c r="I70" s="1"/>
      <c r="J70" s="1"/>
    </row>
    <row r="71" spans="3:10" ht="56.25" customHeight="1" x14ac:dyDescent="0.25">
      <c r="C71" s="1"/>
      <c r="D71" s="1"/>
      <c r="E71" s="1"/>
      <c r="G71" s="1"/>
      <c r="H71" s="1"/>
      <c r="I71" s="1"/>
      <c r="J71" s="1"/>
    </row>
    <row r="72" spans="3:10" ht="56.25" customHeight="1" x14ac:dyDescent="0.25">
      <c r="C72" s="1"/>
      <c r="D72" s="1"/>
      <c r="E72" s="1"/>
      <c r="G72" s="1"/>
      <c r="H72" s="1"/>
      <c r="I72" s="1"/>
      <c r="J72" s="1"/>
    </row>
    <row r="73" spans="3:10" ht="56.25" customHeight="1" x14ac:dyDescent="0.25">
      <c r="C73" s="1"/>
      <c r="D73" s="1"/>
      <c r="E73" s="1"/>
      <c r="G73" s="1"/>
      <c r="H73" s="1"/>
      <c r="I73" s="1"/>
      <c r="J73" s="1"/>
    </row>
    <row r="74" spans="3:10" ht="56.25" customHeight="1" x14ac:dyDescent="0.25">
      <c r="C74" s="1"/>
      <c r="D74" s="1"/>
      <c r="E74" s="1"/>
      <c r="G74" s="1"/>
      <c r="H74" s="1"/>
      <c r="I74" s="1"/>
      <c r="J74" s="1"/>
    </row>
    <row r="75" spans="3:10" ht="56.25" customHeight="1" x14ac:dyDescent="0.25">
      <c r="C75" s="1"/>
      <c r="D75" s="1"/>
      <c r="E75" s="1"/>
      <c r="G75" s="1"/>
      <c r="H75" s="1"/>
      <c r="I75" s="1"/>
      <c r="J75" s="1"/>
    </row>
    <row r="76" spans="3:10" ht="56.25" customHeight="1" x14ac:dyDescent="0.25">
      <c r="C76" s="1"/>
      <c r="D76" s="1"/>
      <c r="E76" s="1"/>
      <c r="G76" s="1"/>
      <c r="H76" s="1"/>
      <c r="I76" s="1"/>
      <c r="J76" s="1"/>
    </row>
    <row r="77" spans="3:10" ht="56.25" customHeight="1" x14ac:dyDescent="0.25">
      <c r="C77" s="1"/>
      <c r="D77" s="1"/>
      <c r="E77" s="1"/>
      <c r="G77" s="1"/>
      <c r="H77" s="1"/>
      <c r="I77" s="1"/>
      <c r="J77" s="1"/>
    </row>
    <row r="78" spans="3:10" ht="56.25" customHeight="1" x14ac:dyDescent="0.25">
      <c r="C78" s="1"/>
      <c r="D78" s="1"/>
      <c r="E78" s="1"/>
      <c r="G78" s="1"/>
      <c r="H78" s="1"/>
      <c r="I78" s="1"/>
      <c r="J78" s="1"/>
    </row>
    <row r="79" spans="3:10" ht="56.25" customHeight="1" x14ac:dyDescent="0.25">
      <c r="C79" s="1"/>
      <c r="D79" s="1"/>
      <c r="E79" s="1"/>
      <c r="G79" s="1"/>
      <c r="H79" s="1"/>
      <c r="I79" s="1"/>
      <c r="J79" s="1"/>
    </row>
    <row r="80" spans="3:10" ht="56.25" customHeight="1" x14ac:dyDescent="0.25">
      <c r="C80" s="1"/>
      <c r="D80" s="1"/>
      <c r="E80" s="1"/>
      <c r="G80" s="1"/>
      <c r="H80" s="1"/>
      <c r="I80" s="1"/>
      <c r="J80" s="1"/>
    </row>
    <row r="81" spans="3:10" ht="56.25" customHeight="1" x14ac:dyDescent="0.25">
      <c r="C81" s="1"/>
      <c r="D81" s="1"/>
      <c r="E81" s="1"/>
      <c r="G81" s="1"/>
      <c r="H81" s="1"/>
      <c r="I81" s="1"/>
      <c r="J81" s="1"/>
    </row>
    <row r="82" spans="3:10" ht="56.25" customHeight="1" x14ac:dyDescent="0.25">
      <c r="C82" s="1"/>
      <c r="D82" s="1"/>
      <c r="E82" s="1"/>
      <c r="G82" s="1"/>
      <c r="H82" s="1"/>
      <c r="I82" s="1"/>
      <c r="J82" s="1"/>
    </row>
    <row r="83" spans="3:10" ht="56.25" customHeight="1" x14ac:dyDescent="0.25">
      <c r="C83" s="1"/>
      <c r="D83" s="1"/>
      <c r="E83" s="1"/>
      <c r="G83" s="1"/>
      <c r="H83" s="1"/>
      <c r="I83" s="1"/>
      <c r="J83" s="1"/>
    </row>
    <row r="84" spans="3:10" ht="56.25" customHeight="1" x14ac:dyDescent="0.25">
      <c r="C84" s="1"/>
      <c r="D84" s="1"/>
      <c r="E84" s="1"/>
      <c r="G84" s="1"/>
      <c r="H84" s="1"/>
      <c r="I84" s="1"/>
      <c r="J84" s="1"/>
    </row>
    <row r="85" spans="3:10" ht="56.25" customHeight="1" x14ac:dyDescent="0.25">
      <c r="C85" s="1"/>
      <c r="D85" s="1"/>
      <c r="E85" s="1"/>
      <c r="G85" s="1"/>
      <c r="H85" s="1"/>
      <c r="I85" s="1"/>
      <c r="J85" s="1"/>
    </row>
    <row r="86" spans="3:10" ht="56.25" customHeight="1" x14ac:dyDescent="0.25">
      <c r="C86" s="1"/>
      <c r="D86" s="1"/>
      <c r="E86" s="1"/>
      <c r="G86" s="1"/>
      <c r="H86" s="1"/>
      <c r="I86" s="1"/>
      <c r="J86" s="1"/>
    </row>
    <row r="87" spans="3:10" ht="56.25" customHeight="1" x14ac:dyDescent="0.25">
      <c r="C87" s="1"/>
      <c r="D87" s="1"/>
      <c r="E87" s="1"/>
      <c r="G87" s="1"/>
      <c r="H87" s="1"/>
      <c r="I87" s="1"/>
      <c r="J87" s="1"/>
    </row>
    <row r="88" spans="3:10" ht="56.25" customHeight="1" x14ac:dyDescent="0.25">
      <c r="C88" s="1"/>
      <c r="D88" s="1"/>
      <c r="E88" s="1"/>
      <c r="G88" s="1"/>
      <c r="H88" s="1"/>
      <c r="I88" s="1"/>
      <c r="J88" s="1"/>
    </row>
    <row r="89" spans="3:10" ht="56.25" customHeight="1" x14ac:dyDescent="0.25">
      <c r="C89" s="1"/>
      <c r="D89" s="1"/>
      <c r="E89" s="1"/>
      <c r="G89" s="1"/>
      <c r="H89" s="1"/>
      <c r="I89" s="1"/>
      <c r="J89" s="1"/>
    </row>
    <row r="90" spans="3:10" ht="56.25" customHeight="1" x14ac:dyDescent="0.25">
      <c r="C90" s="1"/>
      <c r="D90" s="1"/>
      <c r="E90" s="1"/>
      <c r="G90" s="1"/>
      <c r="H90" s="1"/>
      <c r="I90" s="1"/>
      <c r="J90" s="1"/>
    </row>
    <row r="91" spans="3:10" ht="56.25" customHeight="1" x14ac:dyDescent="0.25">
      <c r="C91" s="1"/>
      <c r="D91" s="1"/>
      <c r="E91" s="1"/>
      <c r="G91" s="1"/>
      <c r="H91" s="1"/>
      <c r="I91" s="1"/>
      <c r="J91" s="1"/>
    </row>
    <row r="92" spans="3:10" ht="56.25" customHeight="1" x14ac:dyDescent="0.25">
      <c r="C92" s="1"/>
      <c r="D92" s="1"/>
      <c r="E92" s="1"/>
      <c r="G92" s="1"/>
      <c r="H92" s="1"/>
      <c r="I92" s="1"/>
      <c r="J92" s="1"/>
    </row>
    <row r="93" spans="3:10" ht="56.25" customHeight="1" x14ac:dyDescent="0.25">
      <c r="C93" s="1"/>
      <c r="D93" s="1"/>
      <c r="E93" s="1"/>
      <c r="G93" s="1"/>
      <c r="H93" s="1"/>
      <c r="I93" s="1"/>
      <c r="J93" s="1"/>
    </row>
    <row r="94" spans="3:10" ht="56.25" customHeight="1" x14ac:dyDescent="0.25">
      <c r="C94" s="1"/>
      <c r="D94" s="1"/>
      <c r="E94" s="1"/>
      <c r="G94" s="1"/>
      <c r="H94" s="1"/>
      <c r="I94" s="1"/>
      <c r="J94" s="1"/>
    </row>
    <row r="95" spans="3:10" ht="56.25" customHeight="1" x14ac:dyDescent="0.25">
      <c r="C95" s="1"/>
      <c r="D95" s="1"/>
      <c r="E95" s="1"/>
      <c r="G95" s="1"/>
      <c r="H95" s="1"/>
      <c r="I95" s="1"/>
      <c r="J95" s="1"/>
    </row>
    <row r="96" spans="3:10" ht="56.25" customHeight="1" x14ac:dyDescent="0.25">
      <c r="C96" s="1"/>
      <c r="D96" s="1"/>
      <c r="E96" s="1"/>
      <c r="G96" s="1"/>
      <c r="H96" s="1"/>
      <c r="I96" s="1"/>
      <c r="J96" s="1"/>
    </row>
    <row r="97" spans="3:10" ht="56.25" customHeight="1" x14ac:dyDescent="0.25">
      <c r="C97" s="1"/>
      <c r="D97" s="1"/>
      <c r="E97" s="1"/>
      <c r="G97" s="1"/>
      <c r="H97" s="1"/>
      <c r="I97" s="1"/>
      <c r="J97" s="1"/>
    </row>
    <row r="98" spans="3:10" ht="56.25" customHeight="1" x14ac:dyDescent="0.25">
      <c r="C98" s="1"/>
      <c r="D98" s="1"/>
      <c r="E98" s="1"/>
      <c r="G98" s="1"/>
      <c r="H98" s="1"/>
      <c r="I98" s="1"/>
      <c r="J98" s="1"/>
    </row>
    <row r="99" spans="3:10" ht="56.25" customHeight="1" x14ac:dyDescent="0.25">
      <c r="C99" s="1"/>
      <c r="D99" s="1"/>
      <c r="E99" s="1"/>
      <c r="G99" s="1"/>
      <c r="H99" s="1"/>
      <c r="I99" s="1"/>
      <c r="J99" s="1"/>
    </row>
    <row r="100" spans="3:10" ht="56.25" customHeight="1" x14ac:dyDescent="0.25">
      <c r="C100" s="1"/>
      <c r="D100" s="1"/>
      <c r="E100" s="1"/>
      <c r="G100" s="1"/>
      <c r="H100" s="1"/>
      <c r="I100" s="1"/>
      <c r="J100" s="1"/>
    </row>
    <row r="101" spans="3:10" ht="56.25" customHeight="1" x14ac:dyDescent="0.25">
      <c r="C101" s="1"/>
      <c r="D101" s="1"/>
      <c r="E101" s="1"/>
      <c r="G101" s="1"/>
      <c r="H101" s="1"/>
      <c r="I101" s="1"/>
      <c r="J101" s="1"/>
    </row>
    <row r="102" spans="3:10" ht="56.25" customHeight="1" x14ac:dyDescent="0.25">
      <c r="C102" s="1"/>
      <c r="D102" s="1"/>
      <c r="E102" s="1"/>
      <c r="G102" s="1"/>
      <c r="H102" s="1"/>
      <c r="I102" s="1"/>
      <c r="J102" s="1"/>
    </row>
    <row r="103" spans="3:10" ht="56.25" customHeight="1" x14ac:dyDescent="0.25">
      <c r="C103" s="1"/>
      <c r="D103" s="1"/>
      <c r="E103" s="1"/>
      <c r="G103" s="1"/>
      <c r="H103" s="1"/>
      <c r="I103" s="1"/>
      <c r="J103" s="1"/>
    </row>
    <row r="104" spans="3:10" ht="56.25" customHeight="1" x14ac:dyDescent="0.25">
      <c r="C104" s="1"/>
      <c r="D104" s="1"/>
      <c r="E104" s="1"/>
      <c r="G104" s="1"/>
      <c r="H104" s="1"/>
      <c r="I104" s="1"/>
      <c r="J104" s="1"/>
    </row>
    <row r="105" spans="3:10" ht="56.25" customHeight="1" x14ac:dyDescent="0.25">
      <c r="C105" s="1"/>
      <c r="D105" s="1"/>
      <c r="E105" s="1"/>
      <c r="G105" s="1"/>
      <c r="H105" s="1"/>
      <c r="I105" s="1"/>
      <c r="J105" s="1"/>
    </row>
    <row r="106" spans="3:10" ht="56.25" customHeight="1" x14ac:dyDescent="0.25">
      <c r="C106" s="1"/>
      <c r="D106" s="1"/>
      <c r="E106" s="1"/>
      <c r="G106" s="1"/>
      <c r="H106" s="1"/>
      <c r="I106" s="1"/>
      <c r="J106" s="1"/>
    </row>
    <row r="107" spans="3:10" ht="56.25" customHeight="1" x14ac:dyDescent="0.25">
      <c r="C107" s="1"/>
      <c r="D107" s="1"/>
      <c r="E107" s="1"/>
      <c r="G107" s="1"/>
      <c r="H107" s="1"/>
      <c r="I107" s="1"/>
      <c r="J107" s="1"/>
    </row>
    <row r="108" spans="3:10" ht="56.25" customHeight="1" x14ac:dyDescent="0.25">
      <c r="C108" s="1"/>
      <c r="D108" s="1"/>
      <c r="E108" s="1"/>
      <c r="G108" s="1"/>
      <c r="H108" s="1"/>
      <c r="I108" s="1"/>
      <c r="J108" s="1"/>
    </row>
    <row r="109" spans="3:10" ht="56.25" customHeight="1" x14ac:dyDescent="0.25">
      <c r="C109" s="1"/>
      <c r="D109" s="1"/>
      <c r="E109" s="1"/>
      <c r="G109" s="1"/>
      <c r="H109" s="1"/>
      <c r="I109" s="1"/>
      <c r="J109" s="1"/>
    </row>
    <row r="110" spans="3:10" ht="56.25" customHeight="1" x14ac:dyDescent="0.25">
      <c r="C110" s="1"/>
      <c r="D110" s="1"/>
      <c r="E110" s="1"/>
      <c r="G110" s="1"/>
      <c r="H110" s="1"/>
      <c r="I110" s="1"/>
      <c r="J110" s="1"/>
    </row>
    <row r="111" spans="3:10" ht="56.25" customHeight="1" x14ac:dyDescent="0.25">
      <c r="C111" s="1"/>
      <c r="D111" s="1"/>
      <c r="E111" s="1"/>
      <c r="G111" s="1"/>
      <c r="H111" s="1"/>
      <c r="I111" s="1"/>
      <c r="J111" s="1"/>
    </row>
    <row r="112" spans="3:10" ht="56.25" customHeight="1" x14ac:dyDescent="0.25">
      <c r="C112" s="1"/>
      <c r="D112" s="1"/>
      <c r="E112" s="1"/>
      <c r="G112" s="1"/>
      <c r="H112" s="1"/>
      <c r="I112" s="1"/>
      <c r="J112" s="1"/>
    </row>
    <row r="113" spans="3:10" ht="56.25" customHeight="1" x14ac:dyDescent="0.25">
      <c r="C113" s="1"/>
      <c r="D113" s="1"/>
      <c r="E113" s="1"/>
      <c r="G113" s="1"/>
      <c r="H113" s="1"/>
      <c r="I113" s="1"/>
      <c r="J113" s="1"/>
    </row>
    <row r="114" spans="3:10" ht="56.25" customHeight="1" x14ac:dyDescent="0.25">
      <c r="C114" s="1"/>
      <c r="D114" s="1"/>
      <c r="E114" s="1"/>
      <c r="G114" s="1"/>
      <c r="H114" s="1"/>
      <c r="I114" s="1"/>
      <c r="J114" s="1"/>
    </row>
    <row r="115" spans="3:10" ht="56.25" customHeight="1" x14ac:dyDescent="0.25">
      <c r="C115" s="1"/>
      <c r="D115" s="1"/>
      <c r="E115" s="1"/>
      <c r="G115" s="1"/>
      <c r="H115" s="1"/>
      <c r="I115" s="1"/>
      <c r="J115" s="1"/>
    </row>
    <row r="116" spans="3:10" ht="56.25" customHeight="1" x14ac:dyDescent="0.25">
      <c r="C116" s="1"/>
      <c r="D116" s="1"/>
      <c r="E116" s="1"/>
      <c r="G116" s="1"/>
      <c r="H116" s="1"/>
      <c r="I116" s="1"/>
      <c r="J116" s="1"/>
    </row>
    <row r="117" spans="3:10" ht="56.25" customHeight="1" x14ac:dyDescent="0.25">
      <c r="C117" s="1"/>
      <c r="D117" s="1"/>
      <c r="E117" s="1"/>
      <c r="G117" s="1"/>
      <c r="H117" s="1"/>
      <c r="I117" s="1"/>
      <c r="J117" s="1"/>
    </row>
    <row r="118" spans="3:10" ht="56.25" customHeight="1" x14ac:dyDescent="0.25">
      <c r="C118" s="1"/>
      <c r="D118" s="1"/>
      <c r="E118" s="1"/>
      <c r="G118" s="1"/>
      <c r="H118" s="1"/>
      <c r="I118" s="1"/>
      <c r="J118" s="1"/>
    </row>
    <row r="119" spans="3:10" ht="56.25" customHeight="1" x14ac:dyDescent="0.25">
      <c r="C119" s="1"/>
      <c r="D119" s="1"/>
      <c r="E119" s="1"/>
      <c r="G119" s="1"/>
      <c r="H119" s="1"/>
      <c r="I119" s="1"/>
      <c r="J119" s="1"/>
    </row>
    <row r="120" spans="3:10" ht="56.25" customHeight="1" x14ac:dyDescent="0.25">
      <c r="C120" s="1"/>
      <c r="D120" s="1"/>
      <c r="E120" s="1"/>
      <c r="G120" s="1"/>
      <c r="H120" s="1"/>
      <c r="I120" s="1"/>
      <c r="J120" s="1"/>
    </row>
    <row r="121" spans="3:10" ht="56.25" customHeight="1" x14ac:dyDescent="0.25">
      <c r="C121" s="1"/>
      <c r="D121" s="1"/>
      <c r="E121" s="1"/>
      <c r="G121" s="1"/>
      <c r="H121" s="1"/>
      <c r="I121" s="1"/>
      <c r="J121" s="1"/>
    </row>
    <row r="122" spans="3:10" ht="56.25" customHeight="1" x14ac:dyDescent="0.25">
      <c r="C122" s="1"/>
      <c r="D122" s="1"/>
      <c r="E122" s="1"/>
      <c r="G122" s="1"/>
      <c r="H122" s="1"/>
      <c r="I122" s="1"/>
      <c r="J122" s="1"/>
    </row>
    <row r="123" spans="3:10" ht="56.25" customHeight="1" x14ac:dyDescent="0.25">
      <c r="C123" s="1"/>
      <c r="D123" s="1"/>
      <c r="E123" s="1"/>
      <c r="G123" s="1"/>
      <c r="H123" s="1"/>
      <c r="I123" s="1"/>
      <c r="J123" s="1"/>
    </row>
    <row r="124" spans="3:10" ht="56.25" customHeight="1" x14ac:dyDescent="0.25">
      <c r="C124" s="1"/>
      <c r="D124" s="1"/>
      <c r="E124" s="1"/>
      <c r="G124" s="1"/>
      <c r="H124" s="1"/>
      <c r="I124" s="1"/>
      <c r="J124" s="1"/>
    </row>
    <row r="125" spans="3:10" ht="56.25" customHeight="1" x14ac:dyDescent="0.25">
      <c r="C125" s="1"/>
      <c r="D125" s="1"/>
      <c r="E125" s="1"/>
      <c r="G125" s="1"/>
      <c r="H125" s="1"/>
      <c r="I125" s="1"/>
      <c r="J125" s="1"/>
    </row>
    <row r="126" spans="3:10" ht="56.25" customHeight="1" x14ac:dyDescent="0.25">
      <c r="C126" s="1"/>
      <c r="D126" s="1"/>
      <c r="E126" s="1"/>
      <c r="G126" s="1"/>
      <c r="H126" s="1"/>
      <c r="I126" s="1"/>
      <c r="J126" s="1"/>
    </row>
    <row r="127" spans="3:10" ht="56.25" customHeight="1" x14ac:dyDescent="0.25">
      <c r="C127" s="1"/>
      <c r="D127" s="1"/>
      <c r="E127" s="1"/>
      <c r="G127" s="1"/>
      <c r="H127" s="1"/>
      <c r="I127" s="1"/>
      <c r="J127" s="1"/>
    </row>
    <row r="128" spans="3:10" ht="56.25" customHeight="1" x14ac:dyDescent="0.25">
      <c r="C128" s="1"/>
      <c r="D128" s="1"/>
      <c r="E128" s="1"/>
      <c r="G128" s="1"/>
      <c r="H128" s="1"/>
      <c r="I128" s="1"/>
      <c r="J128" s="1"/>
    </row>
    <row r="129" spans="3:10" ht="56.25" customHeight="1" x14ac:dyDescent="0.25">
      <c r="C129" s="1"/>
      <c r="D129" s="1"/>
      <c r="E129" s="1"/>
      <c r="G129" s="1"/>
      <c r="H129" s="1"/>
      <c r="I129" s="1"/>
      <c r="J129" s="1"/>
    </row>
    <row r="130" spans="3:10" ht="56.25" customHeight="1" x14ac:dyDescent="0.25">
      <c r="C130" s="1"/>
      <c r="D130" s="1"/>
      <c r="E130" s="1"/>
      <c r="G130" s="1"/>
      <c r="H130" s="1"/>
      <c r="I130" s="1"/>
      <c r="J130" s="1"/>
    </row>
    <row r="131" spans="3:10" ht="56.25" customHeight="1" x14ac:dyDescent="0.25">
      <c r="C131" s="1"/>
      <c r="D131" s="1"/>
      <c r="E131" s="1"/>
      <c r="G131" s="1"/>
      <c r="H131" s="1"/>
      <c r="I131" s="1"/>
      <c r="J131" s="1"/>
    </row>
    <row r="132" spans="3:10" ht="56.25" customHeight="1" x14ac:dyDescent="0.25">
      <c r="C132" s="1"/>
      <c r="D132" s="1"/>
      <c r="E132" s="1"/>
      <c r="G132" s="1"/>
      <c r="H132" s="1"/>
      <c r="I132" s="1"/>
      <c r="J132" s="1"/>
    </row>
    <row r="133" spans="3:10" ht="56.25" customHeight="1" x14ac:dyDescent="0.25">
      <c r="C133" s="1"/>
      <c r="D133" s="1"/>
      <c r="E133" s="1"/>
      <c r="G133" s="1"/>
      <c r="H133" s="1"/>
      <c r="I133" s="1"/>
      <c r="J133" s="1"/>
    </row>
    <row r="134" spans="3:10" ht="56.25" customHeight="1" x14ac:dyDescent="0.25">
      <c r="C134" s="1"/>
      <c r="D134" s="1"/>
      <c r="E134" s="1"/>
      <c r="G134" s="1"/>
      <c r="H134" s="1"/>
      <c r="I134" s="1"/>
      <c r="J134" s="1"/>
    </row>
    <row r="135" spans="3:10" ht="56.25" customHeight="1" x14ac:dyDescent="0.25">
      <c r="C135" s="1"/>
      <c r="D135" s="1"/>
      <c r="E135" s="1"/>
      <c r="G135" s="1"/>
      <c r="H135" s="1"/>
      <c r="I135" s="1"/>
      <c r="J135" s="1"/>
    </row>
    <row r="136" spans="3:10" ht="56.25" customHeight="1" x14ac:dyDescent="0.25">
      <c r="C136" s="1"/>
      <c r="D136" s="1"/>
      <c r="E136" s="1"/>
      <c r="G136" s="1"/>
      <c r="H136" s="1"/>
      <c r="I136" s="1"/>
      <c r="J136" s="1"/>
    </row>
    <row r="137" spans="3:10" ht="56.25" customHeight="1" x14ac:dyDescent="0.25">
      <c r="C137" s="1"/>
      <c r="D137" s="1"/>
      <c r="E137" s="1"/>
      <c r="G137" s="1"/>
      <c r="H137" s="1"/>
      <c r="I137" s="1"/>
      <c r="J137" s="1"/>
    </row>
    <row r="138" spans="3:10" ht="56.25" customHeight="1" x14ac:dyDescent="0.25">
      <c r="C138" s="1"/>
      <c r="D138" s="1"/>
      <c r="E138" s="1"/>
      <c r="G138" s="1"/>
      <c r="H138" s="1"/>
      <c r="I138" s="1"/>
      <c r="J138" s="1"/>
    </row>
    <row r="139" spans="3:10" ht="56.25" customHeight="1" x14ac:dyDescent="0.25">
      <c r="C139" s="1"/>
      <c r="D139" s="1"/>
      <c r="E139" s="1"/>
      <c r="G139" s="1"/>
      <c r="H139" s="1"/>
      <c r="I139" s="1"/>
      <c r="J139" s="1"/>
    </row>
    <row r="140" spans="3:10" ht="56.25" customHeight="1" x14ac:dyDescent="0.25">
      <c r="C140" s="1"/>
      <c r="D140" s="1"/>
      <c r="E140" s="1"/>
      <c r="G140" s="1"/>
      <c r="H140" s="1"/>
      <c r="I140" s="1"/>
      <c r="J140" s="1"/>
    </row>
    <row r="141" spans="3:10" ht="56.25" customHeight="1" x14ac:dyDescent="0.25">
      <c r="C141" s="1"/>
      <c r="D141" s="1"/>
      <c r="E141" s="1"/>
      <c r="G141" s="1"/>
      <c r="H141" s="1"/>
      <c r="I141" s="1"/>
      <c r="J141" s="1"/>
    </row>
    <row r="142" spans="3:10" ht="56.25" customHeight="1" x14ac:dyDescent="0.25">
      <c r="C142" s="1"/>
      <c r="D142" s="1"/>
      <c r="E142" s="1"/>
      <c r="G142" s="1"/>
      <c r="H142" s="1"/>
      <c r="I142" s="1"/>
      <c r="J142" s="1"/>
    </row>
    <row r="143" spans="3:10" ht="56.25" customHeight="1" x14ac:dyDescent="0.25">
      <c r="C143" s="1"/>
      <c r="D143" s="1"/>
      <c r="E143" s="1"/>
      <c r="G143" s="1"/>
      <c r="H143" s="1"/>
      <c r="I143" s="1"/>
      <c r="J143" s="1"/>
    </row>
    <row r="144" spans="3:10" ht="56.25" customHeight="1" x14ac:dyDescent="0.25">
      <c r="C144" s="1"/>
      <c r="D144" s="1"/>
      <c r="E144" s="1"/>
      <c r="G144" s="1"/>
      <c r="H144" s="1"/>
      <c r="I144" s="1"/>
      <c r="J144" s="1"/>
    </row>
    <row r="145" spans="3:10" ht="56.25" customHeight="1" x14ac:dyDescent="0.25">
      <c r="C145" s="1"/>
      <c r="D145" s="1"/>
      <c r="E145" s="1"/>
      <c r="G145" s="1"/>
      <c r="H145" s="1"/>
      <c r="I145" s="1"/>
      <c r="J145" s="1"/>
    </row>
    <row r="146" spans="3:10" ht="56.25" customHeight="1" x14ac:dyDescent="0.25">
      <c r="C146" s="1"/>
      <c r="D146" s="1"/>
      <c r="E146" s="1"/>
      <c r="G146" s="1"/>
      <c r="H146" s="1"/>
      <c r="I146" s="1"/>
      <c r="J146" s="1"/>
    </row>
    <row r="147" spans="3:10" ht="56.25" customHeight="1" x14ac:dyDescent="0.25">
      <c r="C147" s="1"/>
      <c r="D147" s="1"/>
      <c r="E147" s="1"/>
      <c r="G147" s="1"/>
      <c r="H147" s="1"/>
      <c r="I147" s="1"/>
      <c r="J147" s="1"/>
    </row>
    <row r="148" spans="3:10" ht="56.25" customHeight="1" x14ac:dyDescent="0.25">
      <c r="C148" s="1"/>
      <c r="D148" s="1"/>
      <c r="E148" s="1"/>
      <c r="G148" s="1"/>
      <c r="H148" s="1"/>
      <c r="I148" s="1"/>
      <c r="J148" s="1"/>
    </row>
    <row r="149" spans="3:10" ht="56.25" customHeight="1" x14ac:dyDescent="0.25">
      <c r="C149" s="1"/>
      <c r="D149" s="1"/>
      <c r="E149" s="1"/>
      <c r="G149" s="1"/>
      <c r="H149" s="1"/>
      <c r="I149" s="1"/>
      <c r="J149" s="1"/>
    </row>
    <row r="150" spans="3:10" ht="56.25" customHeight="1" x14ac:dyDescent="0.25">
      <c r="C150" s="1"/>
      <c r="D150" s="1"/>
      <c r="E150" s="1"/>
      <c r="G150" s="1"/>
      <c r="H150" s="1"/>
      <c r="I150" s="1"/>
      <c r="J150" s="1"/>
    </row>
    <row r="151" spans="3:10" ht="56.25" customHeight="1" x14ac:dyDescent="0.25">
      <c r="C151" s="1"/>
      <c r="D151" s="1"/>
      <c r="E151" s="1"/>
      <c r="G151" s="1"/>
      <c r="H151" s="1"/>
      <c r="I151" s="1"/>
      <c r="J151" s="1"/>
    </row>
    <row r="152" spans="3:10" ht="56.25" customHeight="1" x14ac:dyDescent="0.25">
      <c r="C152" s="1"/>
      <c r="D152" s="1"/>
      <c r="E152" s="1"/>
      <c r="G152" s="1"/>
      <c r="H152" s="1"/>
      <c r="I152" s="1"/>
      <c r="J152" s="1"/>
    </row>
    <row r="153" spans="3:10" ht="56.25" customHeight="1" x14ac:dyDescent="0.25">
      <c r="C153" s="1"/>
      <c r="D153" s="1"/>
      <c r="E153" s="1"/>
      <c r="G153" s="1"/>
      <c r="H153" s="1"/>
      <c r="I153" s="1"/>
      <c r="J153" s="1"/>
    </row>
    <row r="154" spans="3:10" ht="56.25" customHeight="1" x14ac:dyDescent="0.25">
      <c r="C154" s="1"/>
      <c r="D154" s="1"/>
      <c r="E154" s="1"/>
      <c r="G154" s="1"/>
      <c r="H154" s="1"/>
      <c r="I154" s="1"/>
      <c r="J154" s="1"/>
    </row>
    <row r="155" spans="3:10" ht="56.25" customHeight="1" x14ac:dyDescent="0.25">
      <c r="C155" s="1"/>
      <c r="D155" s="1"/>
      <c r="E155" s="1"/>
      <c r="G155" s="1"/>
      <c r="H155" s="1"/>
      <c r="I155" s="1"/>
      <c r="J155" s="1"/>
    </row>
    <row r="156" spans="3:10" ht="56.25" customHeight="1" x14ac:dyDescent="0.25">
      <c r="C156" s="1"/>
      <c r="D156" s="1"/>
      <c r="E156" s="1"/>
      <c r="G156" s="1"/>
      <c r="H156" s="1"/>
      <c r="I156" s="1"/>
      <c r="J156" s="1"/>
    </row>
    <row r="157" spans="3:10" ht="56.25" customHeight="1" x14ac:dyDescent="0.25">
      <c r="C157" s="1"/>
      <c r="D157" s="1"/>
      <c r="E157" s="1"/>
      <c r="G157" s="1"/>
      <c r="H157" s="1"/>
      <c r="I157" s="1"/>
      <c r="J157" s="1"/>
    </row>
    <row r="158" spans="3:10" ht="56.25" customHeight="1" x14ac:dyDescent="0.25">
      <c r="C158" s="1"/>
      <c r="D158" s="1"/>
      <c r="E158" s="1"/>
      <c r="G158" s="1"/>
      <c r="H158" s="1"/>
      <c r="I158" s="1"/>
      <c r="J158" s="1"/>
    </row>
    <row r="159" spans="3:10" ht="56.25" customHeight="1" x14ac:dyDescent="0.25">
      <c r="C159" s="1"/>
      <c r="D159" s="1"/>
      <c r="E159" s="1"/>
      <c r="G159" s="1"/>
      <c r="H159" s="1"/>
      <c r="I159" s="1"/>
      <c r="J159" s="1"/>
    </row>
    <row r="160" spans="3:10" ht="56.25" customHeight="1" x14ac:dyDescent="0.25">
      <c r="C160" s="1"/>
      <c r="D160" s="1"/>
      <c r="E160" s="1"/>
      <c r="G160" s="1"/>
      <c r="H160" s="1"/>
      <c r="I160" s="1"/>
      <c r="J160" s="1"/>
    </row>
    <row r="161" spans="3:10" ht="56.25" customHeight="1" x14ac:dyDescent="0.25">
      <c r="C161" s="1"/>
      <c r="D161" s="1"/>
      <c r="E161" s="1"/>
      <c r="G161" s="1"/>
      <c r="H161" s="1"/>
      <c r="I161" s="1"/>
      <c r="J161" s="1"/>
    </row>
    <row r="162" spans="3:10" ht="56.25" customHeight="1" x14ac:dyDescent="0.25">
      <c r="C162" s="1"/>
      <c r="D162" s="1"/>
      <c r="E162" s="1"/>
      <c r="G162" s="1"/>
      <c r="H162" s="1"/>
      <c r="I162" s="1"/>
      <c r="J162" s="1"/>
    </row>
    <row r="163" spans="3:10" ht="56.25" customHeight="1" x14ac:dyDescent="0.25">
      <c r="C163" s="1"/>
      <c r="D163" s="1"/>
      <c r="E163" s="1"/>
      <c r="G163" s="1"/>
      <c r="H163" s="1"/>
      <c r="I163" s="1"/>
      <c r="J163" s="1"/>
    </row>
    <row r="164" spans="3:10" ht="56.25" customHeight="1" x14ac:dyDescent="0.25">
      <c r="C164" s="1"/>
      <c r="D164" s="1"/>
      <c r="E164" s="1"/>
      <c r="G164" s="1"/>
      <c r="H164" s="1"/>
      <c r="I164" s="1"/>
      <c r="J164" s="1"/>
    </row>
    <row r="165" spans="3:10" ht="56.25" customHeight="1" x14ac:dyDescent="0.25">
      <c r="C165" s="1"/>
      <c r="D165" s="1"/>
      <c r="E165" s="1"/>
      <c r="G165" s="1"/>
      <c r="H165" s="1"/>
      <c r="I165" s="1"/>
      <c r="J165" s="1"/>
    </row>
    <row r="166" spans="3:10" ht="56.25" customHeight="1" x14ac:dyDescent="0.25">
      <c r="C166" s="1"/>
      <c r="D166" s="1"/>
      <c r="E166" s="1"/>
      <c r="G166" s="1"/>
      <c r="H166" s="1"/>
      <c r="I166" s="1"/>
      <c r="J166" s="1"/>
    </row>
    <row r="167" spans="3:10" ht="56.25" customHeight="1" x14ac:dyDescent="0.25">
      <c r="C167" s="1"/>
      <c r="D167" s="1"/>
      <c r="E167" s="1"/>
      <c r="G167" s="1"/>
      <c r="H167" s="1"/>
      <c r="I167" s="1"/>
      <c r="J167" s="1"/>
    </row>
    <row r="168" spans="3:10" ht="56.25" customHeight="1" x14ac:dyDescent="0.25">
      <c r="C168" s="1"/>
      <c r="D168" s="1"/>
      <c r="E168" s="1"/>
      <c r="G168" s="1"/>
      <c r="H168" s="1"/>
      <c r="I168" s="1"/>
      <c r="J168" s="1"/>
    </row>
    <row r="169" spans="3:10" ht="56.25" customHeight="1" x14ac:dyDescent="0.25">
      <c r="C169" s="1"/>
      <c r="D169" s="1"/>
      <c r="E169" s="1"/>
      <c r="G169" s="1"/>
      <c r="H169" s="1"/>
      <c r="I169" s="1"/>
      <c r="J169" s="1"/>
    </row>
    <row r="170" spans="3:10" ht="56.25" customHeight="1" x14ac:dyDescent="0.25">
      <c r="C170" s="1"/>
      <c r="D170" s="1"/>
      <c r="E170" s="1"/>
      <c r="G170" s="1"/>
      <c r="H170" s="1"/>
      <c r="I170" s="1"/>
      <c r="J170" s="1"/>
    </row>
    <row r="171" spans="3:10" ht="56.25" customHeight="1" x14ac:dyDescent="0.25">
      <c r="C171" s="1"/>
      <c r="D171" s="1"/>
      <c r="E171" s="1"/>
      <c r="G171" s="1"/>
      <c r="H171" s="1"/>
      <c r="I171" s="1"/>
      <c r="J171" s="1"/>
    </row>
    <row r="172" spans="3:10" ht="56.25" customHeight="1" x14ac:dyDescent="0.25">
      <c r="C172" s="1"/>
      <c r="D172" s="1"/>
      <c r="E172" s="1"/>
      <c r="G172" s="1"/>
      <c r="H172" s="1"/>
      <c r="I172" s="1"/>
      <c r="J172" s="1"/>
    </row>
    <row r="173" spans="3:10" ht="56.25" customHeight="1" x14ac:dyDescent="0.25">
      <c r="C173" s="1"/>
      <c r="D173" s="1"/>
      <c r="E173" s="1"/>
      <c r="G173" s="1"/>
      <c r="H173" s="1"/>
      <c r="I173" s="1"/>
      <c r="J173" s="1"/>
    </row>
    <row r="174" spans="3:10" ht="56.25" customHeight="1" x14ac:dyDescent="0.25">
      <c r="C174" s="1"/>
      <c r="D174" s="1"/>
      <c r="E174" s="1"/>
      <c r="G174" s="1"/>
      <c r="H174" s="1"/>
      <c r="I174" s="1"/>
      <c r="J174" s="1"/>
    </row>
    <row r="175" spans="3:10" ht="56.25" customHeight="1" x14ac:dyDescent="0.25">
      <c r="C175" s="1"/>
      <c r="D175" s="1"/>
      <c r="E175" s="1"/>
      <c r="G175" s="1"/>
      <c r="H175" s="1"/>
      <c r="I175" s="1"/>
      <c r="J175" s="1"/>
    </row>
    <row r="176" spans="3:10" ht="56.25" customHeight="1" x14ac:dyDescent="0.25">
      <c r="C176" s="1"/>
      <c r="D176" s="1"/>
      <c r="E176" s="1"/>
      <c r="G176" s="1"/>
      <c r="H176" s="1"/>
      <c r="I176" s="1"/>
      <c r="J176" s="1"/>
    </row>
    <row r="177" spans="3:10" ht="56.25" customHeight="1" x14ac:dyDescent="0.25">
      <c r="C177" s="1"/>
      <c r="D177" s="1"/>
      <c r="E177" s="1"/>
      <c r="G177" s="1"/>
      <c r="H177" s="1"/>
      <c r="I177" s="1"/>
      <c r="J177" s="1"/>
    </row>
    <row r="178" spans="3:10" ht="56.25" customHeight="1" x14ac:dyDescent="0.25">
      <c r="C178" s="1"/>
      <c r="D178" s="1"/>
      <c r="E178" s="1"/>
      <c r="G178" s="1"/>
      <c r="H178" s="1"/>
      <c r="I178" s="1"/>
      <c r="J178" s="1"/>
    </row>
    <row r="179" spans="3:10" ht="56.25" customHeight="1" x14ac:dyDescent="0.25">
      <c r="C179" s="1"/>
      <c r="D179" s="1"/>
      <c r="E179" s="1"/>
      <c r="G179" s="1"/>
      <c r="H179" s="1"/>
      <c r="I179" s="1"/>
      <c r="J179" s="1"/>
    </row>
    <row r="180" spans="3:10" ht="56.25" customHeight="1" x14ac:dyDescent="0.25">
      <c r="C180" s="1"/>
      <c r="D180" s="1"/>
      <c r="E180" s="1"/>
      <c r="G180" s="1"/>
      <c r="H180" s="1"/>
      <c r="I180" s="1"/>
      <c r="J180" s="1"/>
    </row>
    <row r="181" spans="3:10" ht="56.25" customHeight="1" x14ac:dyDescent="0.25">
      <c r="C181" s="1"/>
      <c r="D181" s="1"/>
      <c r="E181" s="1"/>
      <c r="G181" s="1"/>
      <c r="H181" s="1"/>
      <c r="I181" s="1"/>
      <c r="J181" s="1"/>
    </row>
    <row r="182" spans="3:10" ht="56.25" customHeight="1" x14ac:dyDescent="0.25">
      <c r="C182" s="1"/>
      <c r="D182" s="1"/>
      <c r="E182" s="1"/>
      <c r="G182" s="1"/>
      <c r="H182" s="1"/>
      <c r="I182" s="1"/>
      <c r="J182" s="1"/>
    </row>
    <row r="183" spans="3:10" ht="56.25" customHeight="1" x14ac:dyDescent="0.25">
      <c r="C183" s="1"/>
      <c r="D183" s="1"/>
      <c r="E183" s="1"/>
      <c r="G183" s="1"/>
      <c r="H183" s="1"/>
      <c r="I183" s="1"/>
      <c r="J183" s="1"/>
    </row>
    <row r="184" spans="3:10" ht="56.25" customHeight="1" x14ac:dyDescent="0.25">
      <c r="C184" s="1"/>
      <c r="D184" s="1"/>
      <c r="E184" s="1"/>
      <c r="G184" s="1"/>
      <c r="H184" s="1"/>
      <c r="I184" s="1"/>
      <c r="J184" s="1"/>
    </row>
    <row r="185" spans="3:10" ht="56.25" customHeight="1" x14ac:dyDescent="0.25">
      <c r="C185" s="1"/>
      <c r="D185" s="1"/>
      <c r="E185" s="1"/>
      <c r="G185" s="1"/>
      <c r="H185" s="1"/>
      <c r="I185" s="1"/>
      <c r="J185" s="1"/>
    </row>
    <row r="186" spans="3:10" ht="56.25" customHeight="1" x14ac:dyDescent="0.25">
      <c r="C186" s="1"/>
      <c r="D186" s="1"/>
      <c r="E186" s="1"/>
      <c r="G186" s="1"/>
      <c r="H186" s="1"/>
      <c r="I186" s="1"/>
      <c r="J186" s="1"/>
    </row>
    <row r="187" spans="3:10" ht="56.25" customHeight="1" x14ac:dyDescent="0.25">
      <c r="C187" s="1"/>
      <c r="D187" s="1"/>
      <c r="E187" s="1"/>
      <c r="G187" s="1"/>
      <c r="H187" s="1"/>
      <c r="I187" s="1"/>
      <c r="J187" s="1"/>
    </row>
    <row r="188" spans="3:10" ht="56.25" customHeight="1" x14ac:dyDescent="0.25">
      <c r="C188" s="1"/>
      <c r="D188" s="1"/>
      <c r="E188" s="1"/>
      <c r="G188" s="1"/>
      <c r="H188" s="1"/>
      <c r="I188" s="1"/>
      <c r="J188" s="1"/>
    </row>
    <row r="189" spans="3:10" ht="56.25" customHeight="1" x14ac:dyDescent="0.25">
      <c r="C189" s="1"/>
      <c r="D189" s="1"/>
      <c r="E189" s="1"/>
      <c r="G189" s="1"/>
      <c r="H189" s="1"/>
      <c r="I189" s="1"/>
      <c r="J189" s="1"/>
    </row>
    <row r="190" spans="3:10" ht="56.25" customHeight="1" x14ac:dyDescent="0.25">
      <c r="C190" s="1"/>
      <c r="D190" s="1"/>
      <c r="E190" s="1"/>
      <c r="G190" s="1"/>
      <c r="H190" s="1"/>
      <c r="I190" s="1"/>
      <c r="J190" s="1"/>
    </row>
  </sheetData>
  <mergeCells count="4">
    <mergeCell ref="A1:M1"/>
    <mergeCell ref="K3:M3"/>
    <mergeCell ref="C13:D13"/>
    <mergeCell ref="E13:O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2"/>
  <sheetViews>
    <sheetView topLeftCell="A7" workbookViewId="0">
      <selection activeCell="A17" sqref="A15:XFD17"/>
    </sheetView>
  </sheetViews>
  <sheetFormatPr defaultColWidth="13.42578125" defaultRowHeight="12" x14ac:dyDescent="0.25"/>
  <cols>
    <col min="1" max="1" width="3" style="17" bestFit="1" customWidth="1"/>
    <col min="2" max="2" width="15.28515625" style="17" bestFit="1" customWidth="1"/>
    <col min="3" max="3" width="22.85546875" style="42" bestFit="1" customWidth="1"/>
    <col min="4" max="4" width="22" style="42" bestFit="1" customWidth="1"/>
    <col min="5" max="5" width="19.42578125" style="42" bestFit="1" customWidth="1"/>
    <col min="6" max="6" width="12.85546875" style="17" bestFit="1" customWidth="1"/>
    <col min="7" max="7" width="7.85546875" style="44" bestFit="1" customWidth="1"/>
    <col min="8" max="8" width="11" style="32" bestFit="1" customWidth="1"/>
    <col min="9" max="9" width="9" style="32" bestFit="1" customWidth="1"/>
    <col min="10" max="10" width="9.28515625" style="32" bestFit="1" customWidth="1"/>
    <col min="11" max="11" width="7.5703125" style="41" bestFit="1" customWidth="1"/>
    <col min="12" max="12" width="11.85546875" style="17" bestFit="1" customWidth="1"/>
    <col min="13" max="13" width="8.42578125" style="42" bestFit="1" customWidth="1"/>
    <col min="14" max="14" width="43.140625" style="17" bestFit="1" customWidth="1"/>
    <col min="15" max="15" width="14.5703125" style="17" bestFit="1" customWidth="1"/>
    <col min="16" max="16384" width="13.42578125" style="17"/>
  </cols>
  <sheetData>
    <row r="1" spans="1:18" x14ac:dyDescent="0.25">
      <c r="A1" s="85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15" t="s">
        <v>21</v>
      </c>
      <c r="O1" s="16">
        <v>43734</v>
      </c>
    </row>
    <row r="2" spans="1:18" ht="36" x14ac:dyDescent="0.25">
      <c r="A2" s="18" t="s">
        <v>13</v>
      </c>
      <c r="B2" s="19" t="s">
        <v>0</v>
      </c>
      <c r="C2" s="18" t="s">
        <v>1</v>
      </c>
      <c r="D2" s="18" t="s">
        <v>2</v>
      </c>
      <c r="E2" s="18" t="s">
        <v>19</v>
      </c>
      <c r="F2" s="18" t="s">
        <v>3</v>
      </c>
      <c r="G2" s="20" t="s">
        <v>4</v>
      </c>
      <c r="H2" s="21" t="s">
        <v>114</v>
      </c>
      <c r="I2" s="22" t="s">
        <v>17</v>
      </c>
      <c r="J2" s="21" t="s">
        <v>18</v>
      </c>
      <c r="K2" s="23" t="s">
        <v>5</v>
      </c>
      <c r="L2" s="18" t="s">
        <v>6</v>
      </c>
      <c r="M2" s="18" t="s">
        <v>7</v>
      </c>
      <c r="N2" s="18" t="s">
        <v>8</v>
      </c>
      <c r="O2" s="18" t="s">
        <v>9</v>
      </c>
    </row>
    <row r="3" spans="1:18" ht="36" x14ac:dyDescent="0.25">
      <c r="A3" s="24">
        <v>1</v>
      </c>
      <c r="B3" s="24" t="s">
        <v>14</v>
      </c>
      <c r="C3" s="25" t="s">
        <v>10</v>
      </c>
      <c r="D3" s="25" t="s">
        <v>43</v>
      </c>
      <c r="E3" s="25" t="s">
        <v>59</v>
      </c>
      <c r="F3" s="26" t="s">
        <v>12</v>
      </c>
      <c r="G3" s="27">
        <v>3500</v>
      </c>
      <c r="H3" s="28">
        <v>6184.08</v>
      </c>
      <c r="I3" s="28">
        <f>759.57+246.67</f>
        <v>1006.24</v>
      </c>
      <c r="J3" s="28">
        <f>MIN(H3+I3,G3)</f>
        <v>3500</v>
      </c>
      <c r="K3" s="28"/>
      <c r="L3" s="29">
        <f>SUM(H3+I3)</f>
        <v>7190.32</v>
      </c>
      <c r="M3" s="30"/>
      <c r="N3" s="25" t="s">
        <v>97</v>
      </c>
      <c r="O3" s="31" t="s">
        <v>96</v>
      </c>
      <c r="Q3" s="32"/>
      <c r="R3" s="32"/>
    </row>
    <row r="4" spans="1:18" ht="36" x14ac:dyDescent="0.25">
      <c r="A4" s="24">
        <v>2</v>
      </c>
      <c r="B4" s="24" t="s">
        <v>15</v>
      </c>
      <c r="C4" s="25" t="s">
        <v>10</v>
      </c>
      <c r="D4" s="25" t="s">
        <v>43</v>
      </c>
      <c r="E4" s="25" t="s">
        <v>20</v>
      </c>
      <c r="F4" s="26" t="s">
        <v>11</v>
      </c>
      <c r="G4" s="27">
        <v>18</v>
      </c>
      <c r="H4" s="28">
        <v>1785.97</v>
      </c>
      <c r="I4" s="28">
        <f>737.39+246.67</f>
        <v>984.06</v>
      </c>
      <c r="J4" s="28">
        <f t="shared" ref="J4:J14" si="0">MIN(H4+I4,G4)</f>
        <v>18</v>
      </c>
      <c r="K4" s="28"/>
      <c r="L4" s="29">
        <f t="shared" ref="L4:L14" si="1">SUM(H4+I4)</f>
        <v>2770.0299999999997</v>
      </c>
      <c r="M4" s="30"/>
      <c r="N4" s="25" t="s">
        <v>97</v>
      </c>
      <c r="O4" s="31" t="s">
        <v>96</v>
      </c>
      <c r="Q4" s="32"/>
      <c r="R4" s="32"/>
    </row>
    <row r="5" spans="1:18" ht="24" x14ac:dyDescent="0.25">
      <c r="A5" s="24">
        <v>3</v>
      </c>
      <c r="B5" s="24" t="s">
        <v>22</v>
      </c>
      <c r="C5" s="25" t="s">
        <v>23</v>
      </c>
      <c r="D5" s="25" t="s">
        <v>25</v>
      </c>
      <c r="E5" s="25" t="s">
        <v>58</v>
      </c>
      <c r="F5" s="24" t="s">
        <v>24</v>
      </c>
      <c r="G5" s="27">
        <v>5960</v>
      </c>
      <c r="H5" s="28">
        <v>1646.24</v>
      </c>
      <c r="I5" s="28">
        <f>1963.14+80.8</f>
        <v>2043.94</v>
      </c>
      <c r="J5" s="28">
        <f t="shared" si="0"/>
        <v>3690.1800000000003</v>
      </c>
      <c r="K5" s="28"/>
      <c r="L5" s="29">
        <f t="shared" si="1"/>
        <v>3690.1800000000003</v>
      </c>
      <c r="M5" s="30"/>
      <c r="N5" s="25" t="s">
        <v>98</v>
      </c>
      <c r="O5" s="31" t="s">
        <v>96</v>
      </c>
      <c r="Q5" s="32"/>
      <c r="R5" s="32"/>
    </row>
    <row r="6" spans="1:18" ht="24" x14ac:dyDescent="0.25">
      <c r="A6" s="24">
        <v>4</v>
      </c>
      <c r="B6" s="24" t="s">
        <v>33</v>
      </c>
      <c r="C6" s="25" t="s">
        <v>26</v>
      </c>
      <c r="D6" s="25" t="s">
        <v>34</v>
      </c>
      <c r="E6" s="25" t="s">
        <v>35</v>
      </c>
      <c r="F6" s="24" t="s">
        <v>27</v>
      </c>
      <c r="G6" s="27">
        <v>3570</v>
      </c>
      <c r="H6" s="28">
        <v>531.97</v>
      </c>
      <c r="I6" s="28">
        <f>1076.32+80.8</f>
        <v>1157.1199999999999</v>
      </c>
      <c r="J6" s="28">
        <f t="shared" si="0"/>
        <v>1689.09</v>
      </c>
      <c r="K6" s="28"/>
      <c r="L6" s="29">
        <f t="shared" si="1"/>
        <v>1689.09</v>
      </c>
      <c r="M6" s="30"/>
      <c r="N6" s="25" t="s">
        <v>98</v>
      </c>
      <c r="O6" s="31" t="s">
        <v>96</v>
      </c>
      <c r="Q6" s="32"/>
      <c r="R6" s="32"/>
    </row>
    <row r="7" spans="1:18" ht="24" x14ac:dyDescent="0.25">
      <c r="A7" s="24">
        <v>5</v>
      </c>
      <c r="B7" s="24" t="s">
        <v>30</v>
      </c>
      <c r="C7" s="25" t="s">
        <v>28</v>
      </c>
      <c r="D7" s="25" t="s">
        <v>36</v>
      </c>
      <c r="E7" s="25" t="s">
        <v>37</v>
      </c>
      <c r="F7" s="24" t="s">
        <v>29</v>
      </c>
      <c r="G7" s="27">
        <v>3490</v>
      </c>
      <c r="H7" s="28">
        <v>773.22</v>
      </c>
      <c r="I7" s="28">
        <f>1046.33+80.79</f>
        <v>1127.1199999999999</v>
      </c>
      <c r="J7" s="28">
        <f t="shared" si="0"/>
        <v>1900.34</v>
      </c>
      <c r="K7" s="28"/>
      <c r="L7" s="29">
        <f t="shared" si="1"/>
        <v>1900.34</v>
      </c>
      <c r="M7" s="30"/>
      <c r="N7" s="25" t="s">
        <v>98</v>
      </c>
      <c r="O7" s="31" t="s">
        <v>96</v>
      </c>
      <c r="Q7" s="32"/>
      <c r="R7" s="32"/>
    </row>
    <row r="8" spans="1:18" ht="24" x14ac:dyDescent="0.25">
      <c r="A8" s="24">
        <v>6</v>
      </c>
      <c r="B8" s="24" t="s">
        <v>31</v>
      </c>
      <c r="C8" s="25" t="s">
        <v>63</v>
      </c>
      <c r="D8" s="25" t="s">
        <v>36</v>
      </c>
      <c r="E8" s="25" t="s">
        <v>38</v>
      </c>
      <c r="F8" s="24" t="s">
        <v>32</v>
      </c>
      <c r="G8" s="24">
        <v>2330</v>
      </c>
      <c r="H8" s="24">
        <v>550.38</v>
      </c>
      <c r="I8" s="28">
        <f>1046.33+80.79</f>
        <v>1127.1199999999999</v>
      </c>
      <c r="J8" s="28">
        <f t="shared" si="0"/>
        <v>1677.5</v>
      </c>
      <c r="K8" s="28"/>
      <c r="L8" s="29">
        <f t="shared" si="1"/>
        <v>1677.5</v>
      </c>
      <c r="M8" s="30"/>
      <c r="N8" s="25" t="s">
        <v>98</v>
      </c>
      <c r="O8" s="31" t="s">
        <v>96</v>
      </c>
      <c r="Q8" s="32"/>
      <c r="R8" s="32"/>
    </row>
    <row r="9" spans="1:18" ht="24" x14ac:dyDescent="0.25">
      <c r="A9" s="24">
        <v>7</v>
      </c>
      <c r="B9" s="24" t="s">
        <v>39</v>
      </c>
      <c r="C9" s="25" t="s">
        <v>40</v>
      </c>
      <c r="D9" s="25" t="s">
        <v>44</v>
      </c>
      <c r="E9" s="25" t="s">
        <v>42</v>
      </c>
      <c r="F9" s="24" t="s">
        <v>41</v>
      </c>
      <c r="G9" s="27">
        <v>2330</v>
      </c>
      <c r="H9" s="28">
        <v>287.55</v>
      </c>
      <c r="I9" s="28">
        <f>728.27+80.79</f>
        <v>809.06</v>
      </c>
      <c r="J9" s="28">
        <f>MIN(H9+I9,G9)</f>
        <v>1096.6099999999999</v>
      </c>
      <c r="K9" s="28"/>
      <c r="L9" s="29">
        <f t="shared" si="1"/>
        <v>1096.6099999999999</v>
      </c>
      <c r="M9" s="30"/>
      <c r="N9" s="25" t="s">
        <v>98</v>
      </c>
      <c r="O9" s="31" t="s">
        <v>96</v>
      </c>
      <c r="Q9" s="32"/>
      <c r="R9" s="32"/>
    </row>
    <row r="10" spans="1:18" ht="24" x14ac:dyDescent="0.25">
      <c r="A10" s="24">
        <v>8</v>
      </c>
      <c r="B10" s="24" t="s">
        <v>47</v>
      </c>
      <c r="C10" s="25" t="s">
        <v>64</v>
      </c>
      <c r="D10" s="25" t="s">
        <v>51</v>
      </c>
      <c r="E10" s="25" t="s">
        <v>52</v>
      </c>
      <c r="F10" s="24" t="s">
        <v>48</v>
      </c>
      <c r="G10" s="27">
        <v>1890</v>
      </c>
      <c r="H10" s="28">
        <v>337.12</v>
      </c>
      <c r="I10" s="28">
        <f>2014.64+49.17</f>
        <v>2063.81</v>
      </c>
      <c r="J10" s="28">
        <f t="shared" si="0"/>
        <v>1890</v>
      </c>
      <c r="K10" s="28"/>
      <c r="L10" s="29">
        <f t="shared" si="1"/>
        <v>2400.9299999999998</v>
      </c>
      <c r="M10" s="30"/>
      <c r="N10" s="25" t="s">
        <v>60</v>
      </c>
      <c r="O10" s="31" t="s">
        <v>96</v>
      </c>
      <c r="Q10" s="32"/>
      <c r="R10" s="32"/>
    </row>
    <row r="11" spans="1:18" ht="24" x14ac:dyDescent="0.25">
      <c r="A11" s="24">
        <v>9</v>
      </c>
      <c r="B11" s="24" t="s">
        <v>46</v>
      </c>
      <c r="C11" s="25" t="s">
        <v>65</v>
      </c>
      <c r="D11" s="25" t="s">
        <v>50</v>
      </c>
      <c r="E11" s="25" t="s">
        <v>49</v>
      </c>
      <c r="F11" s="24" t="s">
        <v>45</v>
      </c>
      <c r="G11" s="27">
        <v>2000</v>
      </c>
      <c r="H11" s="28">
        <v>747.53</v>
      </c>
      <c r="I11" s="28">
        <f>1084.27+49.17</f>
        <v>1133.44</v>
      </c>
      <c r="J11" s="28">
        <f t="shared" si="0"/>
        <v>1880.97</v>
      </c>
      <c r="K11" s="28"/>
      <c r="L11" s="29">
        <f t="shared" si="1"/>
        <v>1880.97</v>
      </c>
      <c r="M11" s="30"/>
      <c r="N11" s="25" t="s">
        <v>60</v>
      </c>
      <c r="O11" s="31" t="s">
        <v>96</v>
      </c>
      <c r="Q11" s="32"/>
      <c r="R11" s="32"/>
    </row>
    <row r="12" spans="1:18" ht="24" x14ac:dyDescent="0.25">
      <c r="A12" s="24">
        <v>10</v>
      </c>
      <c r="B12" s="24" t="s">
        <v>53</v>
      </c>
      <c r="C12" s="25" t="s">
        <v>54</v>
      </c>
      <c r="D12" s="25" t="s">
        <v>56</v>
      </c>
      <c r="E12" s="33" t="s">
        <v>57</v>
      </c>
      <c r="F12" s="24" t="s">
        <v>55</v>
      </c>
      <c r="G12" s="27">
        <v>2330</v>
      </c>
      <c r="H12" s="28">
        <v>206.37</v>
      </c>
      <c r="I12" s="28">
        <f>1041.56+49.16</f>
        <v>1090.72</v>
      </c>
      <c r="J12" s="28">
        <f t="shared" si="0"/>
        <v>1297.0900000000001</v>
      </c>
      <c r="K12" s="28"/>
      <c r="L12" s="29">
        <f t="shared" si="1"/>
        <v>1297.0900000000001</v>
      </c>
      <c r="M12" s="30"/>
      <c r="N12" s="25" t="s">
        <v>60</v>
      </c>
      <c r="O12" s="31" t="s">
        <v>96</v>
      </c>
      <c r="Q12" s="32"/>
      <c r="R12" s="32"/>
    </row>
    <row r="13" spans="1:18" ht="24" x14ac:dyDescent="0.25">
      <c r="A13" s="24">
        <v>11</v>
      </c>
      <c r="B13" s="24" t="s">
        <v>66</v>
      </c>
      <c r="C13" s="25" t="s">
        <v>61</v>
      </c>
      <c r="D13" s="25" t="s">
        <v>67</v>
      </c>
      <c r="E13" s="25" t="s">
        <v>42</v>
      </c>
      <c r="F13" s="24" t="s">
        <v>62</v>
      </c>
      <c r="G13" s="27">
        <v>2330</v>
      </c>
      <c r="H13" s="28">
        <v>417.48</v>
      </c>
      <c r="I13" s="28">
        <f>1088.66+24</f>
        <v>1112.6600000000001</v>
      </c>
      <c r="J13" s="28">
        <f t="shared" si="0"/>
        <v>1530.14</v>
      </c>
      <c r="K13" s="28"/>
      <c r="L13" s="29">
        <f t="shared" si="1"/>
        <v>1530.14</v>
      </c>
      <c r="M13" s="30"/>
      <c r="N13" s="24" t="s">
        <v>80</v>
      </c>
      <c r="O13" s="31" t="s">
        <v>96</v>
      </c>
      <c r="P13" s="34"/>
      <c r="Q13" s="32"/>
      <c r="R13" s="32"/>
    </row>
    <row r="14" spans="1:18" ht="24" x14ac:dyDescent="0.25">
      <c r="A14" s="24">
        <v>12</v>
      </c>
      <c r="B14" s="24" t="s">
        <v>68</v>
      </c>
      <c r="C14" s="25" t="s">
        <v>69</v>
      </c>
      <c r="D14" s="25" t="s">
        <v>70</v>
      </c>
      <c r="E14" s="25" t="s">
        <v>71</v>
      </c>
      <c r="F14" s="24" t="s">
        <v>72</v>
      </c>
      <c r="G14" s="27">
        <v>2980</v>
      </c>
      <c r="H14" s="28">
        <v>415.73</v>
      </c>
      <c r="I14" s="28">
        <f>1049.92+24</f>
        <v>1073.92</v>
      </c>
      <c r="J14" s="28">
        <f t="shared" si="0"/>
        <v>1489.65</v>
      </c>
      <c r="K14" s="28"/>
      <c r="L14" s="29">
        <f t="shared" si="1"/>
        <v>1489.65</v>
      </c>
      <c r="M14" s="30"/>
      <c r="N14" s="25" t="s">
        <v>80</v>
      </c>
      <c r="O14" s="31" t="s">
        <v>96</v>
      </c>
      <c r="P14" s="34"/>
      <c r="Q14" s="32"/>
      <c r="R14" s="32"/>
    </row>
    <row r="15" spans="1:18" ht="24" x14ac:dyDescent="0.25">
      <c r="A15" s="24">
        <v>13</v>
      </c>
      <c r="B15" s="24" t="s">
        <v>90</v>
      </c>
      <c r="C15" s="25" t="s">
        <v>77</v>
      </c>
      <c r="D15" s="25" t="s">
        <v>107</v>
      </c>
      <c r="E15" s="25" t="s">
        <v>91</v>
      </c>
      <c r="F15" s="24" t="s">
        <v>92</v>
      </c>
      <c r="G15" s="27">
        <v>4650</v>
      </c>
      <c r="H15" s="28">
        <v>469.01</v>
      </c>
      <c r="I15" s="28">
        <f>1044.1+24</f>
        <v>1068.0999999999999</v>
      </c>
      <c r="J15" s="28">
        <f>MIN(H15+I15,G15)</f>
        <v>1537.11</v>
      </c>
      <c r="K15" s="28"/>
      <c r="L15" s="29">
        <f t="shared" ref="L15:L23" si="2">SUM(H15+I15)</f>
        <v>1537.11</v>
      </c>
      <c r="M15" s="30"/>
      <c r="N15" s="25" t="s">
        <v>80</v>
      </c>
      <c r="O15" s="31" t="s">
        <v>96</v>
      </c>
      <c r="P15" s="34"/>
      <c r="Q15" s="32"/>
      <c r="R15" s="32"/>
    </row>
    <row r="16" spans="1:18" ht="36" x14ac:dyDescent="0.25">
      <c r="A16" s="24">
        <v>14</v>
      </c>
      <c r="B16" s="24" t="s">
        <v>82</v>
      </c>
      <c r="C16" s="25" t="s">
        <v>81</v>
      </c>
      <c r="D16" s="25" t="s">
        <v>83</v>
      </c>
      <c r="E16" s="25" t="s">
        <v>84</v>
      </c>
      <c r="F16" s="24" t="s">
        <v>73</v>
      </c>
      <c r="G16" s="27">
        <v>51540</v>
      </c>
      <c r="H16" s="28">
        <v>8888.24</v>
      </c>
      <c r="I16" s="28">
        <f>1142.01+24</f>
        <v>1166.01</v>
      </c>
      <c r="J16" s="28">
        <f t="shared" ref="J16:J23" si="3">MIN(H16+I16,G16)</f>
        <v>10054.25</v>
      </c>
      <c r="K16" s="28"/>
      <c r="L16" s="29">
        <f t="shared" si="2"/>
        <v>10054.25</v>
      </c>
      <c r="M16" s="30"/>
      <c r="N16" s="25" t="s">
        <v>80</v>
      </c>
      <c r="O16" s="31" t="s">
        <v>96</v>
      </c>
      <c r="P16" s="34"/>
      <c r="Q16" s="32"/>
      <c r="R16" s="32"/>
    </row>
    <row r="17" spans="1:18" ht="36" x14ac:dyDescent="0.25">
      <c r="A17" s="24">
        <v>15</v>
      </c>
      <c r="B17" s="24" t="s">
        <v>85</v>
      </c>
      <c r="C17" s="25" t="s">
        <v>81</v>
      </c>
      <c r="D17" s="25" t="s">
        <v>83</v>
      </c>
      <c r="E17" s="25" t="s">
        <v>84</v>
      </c>
      <c r="F17" s="24" t="s">
        <v>74</v>
      </c>
      <c r="G17" s="27">
        <v>3890</v>
      </c>
      <c r="H17" s="28">
        <v>408.08</v>
      </c>
      <c r="I17" s="28">
        <f>1139.89+24</f>
        <v>1163.8900000000001</v>
      </c>
      <c r="J17" s="28">
        <f t="shared" si="3"/>
        <v>1571.97</v>
      </c>
      <c r="K17" s="28"/>
      <c r="L17" s="29">
        <f t="shared" si="2"/>
        <v>1571.97</v>
      </c>
      <c r="M17" s="30"/>
      <c r="N17" s="25" t="s">
        <v>80</v>
      </c>
      <c r="O17" s="31" t="s">
        <v>96</v>
      </c>
      <c r="P17" s="34"/>
      <c r="Q17" s="32"/>
      <c r="R17" s="32"/>
    </row>
    <row r="18" spans="1:18" ht="36" x14ac:dyDescent="0.25">
      <c r="A18" s="24">
        <v>16</v>
      </c>
      <c r="B18" s="24" t="s">
        <v>87</v>
      </c>
      <c r="C18" s="25" t="s">
        <v>81</v>
      </c>
      <c r="D18" s="25" t="s">
        <v>86</v>
      </c>
      <c r="E18" s="33" t="s">
        <v>84</v>
      </c>
      <c r="F18" s="24" t="s">
        <v>75</v>
      </c>
      <c r="G18" s="27">
        <v>42970</v>
      </c>
      <c r="H18" s="28">
        <v>7395.02</v>
      </c>
      <c r="I18" s="28">
        <f>1136.01+24</f>
        <v>1160.01</v>
      </c>
      <c r="J18" s="28">
        <f t="shared" si="3"/>
        <v>8555.0300000000007</v>
      </c>
      <c r="K18" s="28"/>
      <c r="L18" s="29">
        <f t="shared" si="2"/>
        <v>8555.0300000000007</v>
      </c>
      <c r="M18" s="30"/>
      <c r="N18" s="25" t="s">
        <v>80</v>
      </c>
      <c r="O18" s="31" t="s">
        <v>96</v>
      </c>
      <c r="P18" s="34"/>
      <c r="Q18" s="32"/>
      <c r="R18" s="32"/>
    </row>
    <row r="19" spans="1:18" ht="36" x14ac:dyDescent="0.25">
      <c r="A19" s="24">
        <v>17</v>
      </c>
      <c r="B19" s="24" t="s">
        <v>88</v>
      </c>
      <c r="C19" s="25" t="s">
        <v>81</v>
      </c>
      <c r="D19" s="25" t="s">
        <v>89</v>
      </c>
      <c r="E19" s="33" t="s">
        <v>84</v>
      </c>
      <c r="F19" s="24" t="s">
        <v>95</v>
      </c>
      <c r="G19" s="27">
        <v>13130</v>
      </c>
      <c r="H19" s="28">
        <v>2260.9699999999998</v>
      </c>
      <c r="I19" s="28">
        <f>1133.01+24</f>
        <v>1157.01</v>
      </c>
      <c r="J19" s="28">
        <f t="shared" si="3"/>
        <v>3417.9799999999996</v>
      </c>
      <c r="K19" s="28"/>
      <c r="L19" s="29">
        <f t="shared" si="2"/>
        <v>3417.9799999999996</v>
      </c>
      <c r="M19" s="30"/>
      <c r="N19" s="24" t="s">
        <v>80</v>
      </c>
      <c r="O19" s="31" t="s">
        <v>96</v>
      </c>
      <c r="P19" s="34"/>
      <c r="Q19" s="32"/>
      <c r="R19" s="32"/>
    </row>
    <row r="20" spans="1:18" ht="36" x14ac:dyDescent="0.25">
      <c r="A20" s="24">
        <v>18</v>
      </c>
      <c r="B20" s="24" t="s">
        <v>78</v>
      </c>
      <c r="C20" s="25" t="s">
        <v>99</v>
      </c>
      <c r="D20" s="25" t="s">
        <v>79</v>
      </c>
      <c r="E20" s="25" t="s">
        <v>93</v>
      </c>
      <c r="F20" s="24" t="s">
        <v>76</v>
      </c>
      <c r="G20" s="27">
        <v>6480</v>
      </c>
      <c r="H20" s="35">
        <v>964.13</v>
      </c>
      <c r="I20" s="28">
        <f>2333.47+24</f>
        <v>2357.4699999999998</v>
      </c>
      <c r="J20" s="28">
        <f t="shared" si="3"/>
        <v>3321.6</v>
      </c>
      <c r="K20" s="28"/>
      <c r="L20" s="29">
        <f>SUM(H20+I20)</f>
        <v>3321.6</v>
      </c>
      <c r="M20" s="30"/>
      <c r="N20" s="25" t="s">
        <v>80</v>
      </c>
      <c r="O20" s="31" t="s">
        <v>96</v>
      </c>
      <c r="P20" s="34"/>
      <c r="Q20" s="32"/>
      <c r="R20" s="32"/>
    </row>
    <row r="21" spans="1:18" ht="24" x14ac:dyDescent="0.25">
      <c r="A21" s="24">
        <v>19</v>
      </c>
      <c r="B21" s="24" t="s">
        <v>100</v>
      </c>
      <c r="C21" s="25" t="s">
        <v>111</v>
      </c>
      <c r="D21" s="25" t="s">
        <v>118</v>
      </c>
      <c r="E21" s="25" t="s">
        <v>117</v>
      </c>
      <c r="F21" s="24" t="s">
        <v>103</v>
      </c>
      <c r="G21" s="27">
        <v>1400</v>
      </c>
      <c r="H21" s="31" t="s">
        <v>119</v>
      </c>
      <c r="I21" s="31" t="s">
        <v>119</v>
      </c>
      <c r="J21" s="28">
        <f t="shared" si="3"/>
        <v>0</v>
      </c>
      <c r="K21" s="28"/>
      <c r="L21" s="30">
        <f t="shared" si="2"/>
        <v>0</v>
      </c>
      <c r="M21" s="28"/>
      <c r="N21" s="25" t="s">
        <v>112</v>
      </c>
      <c r="O21" s="31" t="s">
        <v>113</v>
      </c>
      <c r="P21" s="34"/>
      <c r="Q21" s="32"/>
      <c r="R21" s="32"/>
    </row>
    <row r="22" spans="1:18" ht="24" x14ac:dyDescent="0.25">
      <c r="A22" s="24">
        <v>20</v>
      </c>
      <c r="B22" s="24" t="s">
        <v>101</v>
      </c>
      <c r="C22" s="25" t="s">
        <v>109</v>
      </c>
      <c r="D22" s="25" t="s">
        <v>110</v>
      </c>
      <c r="E22" s="25" t="s">
        <v>116</v>
      </c>
      <c r="F22" s="24" t="s">
        <v>104</v>
      </c>
      <c r="G22" s="28">
        <v>140</v>
      </c>
      <c r="H22" s="31" t="s">
        <v>119</v>
      </c>
      <c r="I22" s="31" t="s">
        <v>119</v>
      </c>
      <c r="J22" s="28">
        <f t="shared" si="3"/>
        <v>0</v>
      </c>
      <c r="K22" s="28"/>
      <c r="L22" s="30">
        <f t="shared" si="2"/>
        <v>0</v>
      </c>
      <c r="M22" s="25"/>
      <c r="N22" s="25" t="s">
        <v>112</v>
      </c>
      <c r="O22" s="31" t="s">
        <v>113</v>
      </c>
      <c r="P22" s="34"/>
      <c r="Q22" s="32"/>
      <c r="R22" s="32"/>
    </row>
    <row r="23" spans="1:18" ht="24" x14ac:dyDescent="0.25">
      <c r="A23" s="24">
        <v>21</v>
      </c>
      <c r="B23" s="24" t="s">
        <v>102</v>
      </c>
      <c r="C23" s="25" t="s">
        <v>106</v>
      </c>
      <c r="D23" s="25" t="s">
        <v>108</v>
      </c>
      <c r="E23" s="25" t="s">
        <v>115</v>
      </c>
      <c r="F23" s="24" t="s">
        <v>105</v>
      </c>
      <c r="G23" s="27">
        <v>10</v>
      </c>
      <c r="H23" s="31" t="s">
        <v>119</v>
      </c>
      <c r="I23" s="31" t="s">
        <v>119</v>
      </c>
      <c r="J23" s="28">
        <f t="shared" si="3"/>
        <v>0</v>
      </c>
      <c r="K23" s="28"/>
      <c r="L23" s="30">
        <f t="shared" si="2"/>
        <v>0</v>
      </c>
      <c r="M23" s="36"/>
      <c r="N23" s="25" t="s">
        <v>112</v>
      </c>
      <c r="O23" s="31" t="s">
        <v>113</v>
      </c>
      <c r="Q23" s="32"/>
      <c r="R23" s="32"/>
    </row>
    <row r="24" spans="1:18" x14ac:dyDescent="0.25">
      <c r="A24" s="24">
        <v>22</v>
      </c>
      <c r="B24" s="24"/>
      <c r="C24" s="25"/>
      <c r="D24" s="25"/>
      <c r="E24" s="25"/>
      <c r="F24" s="24"/>
      <c r="G24" s="27"/>
      <c r="H24" s="28"/>
      <c r="I24" s="28"/>
      <c r="J24" s="28"/>
      <c r="K24" s="28"/>
      <c r="L24" s="36"/>
      <c r="M24" s="37"/>
      <c r="N24" s="25"/>
      <c r="O24" s="31"/>
      <c r="Q24" s="32"/>
      <c r="R24" s="32"/>
    </row>
    <row r="25" spans="1:18" x14ac:dyDescent="0.25">
      <c r="A25" s="24">
        <v>23</v>
      </c>
      <c r="B25" s="24"/>
      <c r="C25" s="25"/>
      <c r="D25" s="25"/>
      <c r="E25" s="33"/>
      <c r="F25" s="24"/>
      <c r="G25" s="27">
        <f>SUM(G23+G22+G21+G20+G19+G18+G17+G16+G15+G14+G13+G12+G11+G10+G9+G8+G7+G6+G5+G4+G3)</f>
        <v>156938</v>
      </c>
      <c r="H25" s="38">
        <f>SUM(H23+H22+H21+H20+H19+H18+H17+H16+H15+H14+H13+H12+H11+H10+H9+H8+H7+H6+H5+H4+H3)</f>
        <v>34269.090000000004</v>
      </c>
      <c r="I25" s="38">
        <f>SUM(I23+I22+I21+I20+I19+I18+I17+I16+I15+I14+I13+I12+I11+I10+I9+I8+I7+I6+I5+I4+I3)</f>
        <v>22801.699999999997</v>
      </c>
      <c r="J25" s="28">
        <f>SUM(J23+J22+J21+J20+J19+J18+J17+J16+J15+J14+J13+J12+J11+J10+J9+J8+J7+J6+J5+J4+J3)</f>
        <v>50117.51</v>
      </c>
      <c r="K25" s="28"/>
      <c r="L25" s="39">
        <f>SUM(L23+L22+L21+L20+L19+L18+L17+L16+L15+L14+L13+L12+L11+L10+L9+L8+L7+L6+L5+L4+L3)</f>
        <v>57070.79</v>
      </c>
      <c r="M25" s="28"/>
      <c r="N25" s="25"/>
      <c r="O25" s="31"/>
      <c r="Q25" s="32"/>
      <c r="R25" s="32"/>
    </row>
    <row r="26" spans="1:18" x14ac:dyDescent="0.25">
      <c r="A26" s="24">
        <v>24</v>
      </c>
      <c r="B26" s="24"/>
      <c r="C26" s="25"/>
      <c r="D26" s="25"/>
      <c r="E26" s="25"/>
      <c r="F26" s="24"/>
      <c r="G26" s="27"/>
      <c r="H26" s="38">
        <f>SUM(H25+I25)</f>
        <v>57070.79</v>
      </c>
      <c r="I26" s="28"/>
      <c r="J26" s="28"/>
      <c r="K26" s="28"/>
      <c r="L26" s="28"/>
      <c r="M26" s="40"/>
      <c r="N26" s="25"/>
      <c r="O26" s="31"/>
      <c r="Q26" s="32"/>
      <c r="R26" s="32"/>
    </row>
    <row r="27" spans="1:18" x14ac:dyDescent="0.25">
      <c r="A27" s="88" t="s">
        <v>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34"/>
    </row>
    <row r="28" spans="1:18" x14ac:dyDescent="0.25">
      <c r="C28" s="17"/>
      <c r="D28" s="17"/>
      <c r="E28" s="17"/>
      <c r="G28" s="17"/>
      <c r="H28" s="17"/>
      <c r="I28" s="17"/>
      <c r="Q28" s="32"/>
    </row>
    <row r="29" spans="1:18" x14ac:dyDescent="0.25">
      <c r="C29" s="17"/>
      <c r="D29" s="17"/>
      <c r="E29" s="17"/>
      <c r="G29" s="17"/>
      <c r="H29" s="17"/>
      <c r="I29" s="17"/>
      <c r="J29" s="17"/>
    </row>
    <row r="30" spans="1:18" x14ac:dyDescent="0.25">
      <c r="C30" s="17"/>
      <c r="D30" s="17"/>
      <c r="E30" s="17"/>
      <c r="G30" s="43"/>
      <c r="H30" s="43"/>
      <c r="I30" s="43"/>
      <c r="J30" s="43"/>
      <c r="K30" s="43"/>
    </row>
    <row r="31" spans="1:18" x14ac:dyDescent="0.25">
      <c r="C31" s="17"/>
      <c r="D31" s="17"/>
      <c r="E31" s="17"/>
      <c r="G31" s="17"/>
      <c r="H31" s="17"/>
      <c r="I31" s="17"/>
      <c r="J31" s="17"/>
    </row>
    <row r="32" spans="1:18" x14ac:dyDescent="0.25">
      <c r="C32" s="17"/>
      <c r="D32" s="17"/>
      <c r="E32" s="17"/>
      <c r="G32" s="17"/>
      <c r="H32" s="17"/>
      <c r="I32" s="17"/>
      <c r="J32" s="17"/>
    </row>
    <row r="33" spans="3:10" x14ac:dyDescent="0.25">
      <c r="C33" s="17"/>
      <c r="D33" s="17"/>
      <c r="E33" s="17"/>
      <c r="G33" s="17"/>
      <c r="H33" s="17"/>
      <c r="I33" s="17"/>
      <c r="J33" s="17"/>
    </row>
    <row r="34" spans="3:10" x14ac:dyDescent="0.25">
      <c r="C34" s="17"/>
      <c r="D34" s="17"/>
      <c r="E34" s="17"/>
      <c r="G34" s="17"/>
      <c r="H34" s="17"/>
      <c r="I34" s="17"/>
      <c r="J34" s="17"/>
    </row>
    <row r="35" spans="3:10" x14ac:dyDescent="0.25">
      <c r="C35" s="17"/>
      <c r="D35" s="17"/>
      <c r="E35" s="17"/>
      <c r="G35" s="17"/>
      <c r="H35" s="17"/>
      <c r="I35" s="17"/>
      <c r="J35" s="17"/>
    </row>
    <row r="36" spans="3:10" x14ac:dyDescent="0.25">
      <c r="C36" s="17"/>
      <c r="D36" s="17"/>
      <c r="E36" s="17"/>
      <c r="G36" s="17"/>
      <c r="H36" s="17"/>
      <c r="I36" s="17"/>
      <c r="J36" s="17"/>
    </row>
    <row r="37" spans="3:10" x14ac:dyDescent="0.25">
      <c r="C37" s="17"/>
      <c r="D37" s="17"/>
      <c r="E37" s="17"/>
      <c r="G37" s="17"/>
      <c r="H37" s="17"/>
      <c r="I37" s="17"/>
      <c r="J37" s="17"/>
    </row>
    <row r="38" spans="3:10" x14ac:dyDescent="0.25">
      <c r="C38" s="17"/>
      <c r="D38" s="17"/>
      <c r="E38" s="17"/>
      <c r="G38" s="17"/>
      <c r="H38" s="17"/>
      <c r="I38" s="17"/>
      <c r="J38" s="17"/>
    </row>
    <row r="39" spans="3:10" x14ac:dyDescent="0.25">
      <c r="C39" s="17"/>
      <c r="D39" s="17"/>
      <c r="E39" s="17"/>
      <c r="G39" s="17"/>
      <c r="H39" s="17"/>
      <c r="I39" s="17"/>
      <c r="J39" s="17"/>
    </row>
    <row r="40" spans="3:10" x14ac:dyDescent="0.25">
      <c r="C40" s="17"/>
      <c r="D40" s="17"/>
      <c r="E40" s="17"/>
      <c r="G40" s="17"/>
      <c r="H40" s="17"/>
      <c r="I40" s="17"/>
      <c r="J40" s="17"/>
    </row>
    <row r="41" spans="3:10" x14ac:dyDescent="0.25">
      <c r="C41" s="17"/>
      <c r="D41" s="17"/>
      <c r="E41" s="17"/>
      <c r="G41" s="17"/>
      <c r="H41" s="17"/>
      <c r="I41" s="17"/>
      <c r="J41" s="17"/>
    </row>
    <row r="42" spans="3:10" x14ac:dyDescent="0.25">
      <c r="C42" s="17"/>
      <c r="D42" s="17"/>
      <c r="E42" s="17"/>
      <c r="G42" s="17"/>
      <c r="H42" s="17"/>
      <c r="I42" s="17"/>
      <c r="J42" s="17"/>
    </row>
    <row r="43" spans="3:10" x14ac:dyDescent="0.25">
      <c r="C43" s="17"/>
      <c r="D43" s="17"/>
      <c r="E43" s="17"/>
      <c r="G43" s="17"/>
      <c r="H43" s="17"/>
      <c r="I43" s="17"/>
      <c r="J43" s="17"/>
    </row>
    <row r="44" spans="3:10" x14ac:dyDescent="0.25">
      <c r="C44" s="17"/>
      <c r="D44" s="17"/>
      <c r="E44" s="17"/>
      <c r="G44" s="17"/>
      <c r="H44" s="17"/>
      <c r="I44" s="17"/>
      <c r="J44" s="17"/>
    </row>
    <row r="45" spans="3:10" x14ac:dyDescent="0.25">
      <c r="C45" s="17"/>
      <c r="D45" s="17"/>
      <c r="E45" s="17"/>
      <c r="G45" s="17"/>
      <c r="H45" s="17"/>
      <c r="I45" s="17"/>
      <c r="J45" s="17"/>
    </row>
    <row r="46" spans="3:10" x14ac:dyDescent="0.25">
      <c r="C46" s="17"/>
      <c r="D46" s="17"/>
      <c r="E46" s="17"/>
      <c r="G46" s="17"/>
      <c r="H46" s="17"/>
      <c r="I46" s="17"/>
      <c r="J46" s="17"/>
    </row>
    <row r="47" spans="3:10" x14ac:dyDescent="0.25">
      <c r="C47" s="17"/>
      <c r="D47" s="17"/>
      <c r="E47" s="17"/>
      <c r="G47" s="17"/>
      <c r="H47" s="17"/>
      <c r="I47" s="17"/>
      <c r="J47" s="17"/>
    </row>
    <row r="48" spans="3:10" x14ac:dyDescent="0.25">
      <c r="C48" s="17"/>
      <c r="D48" s="17"/>
      <c r="E48" s="17"/>
      <c r="G48" s="17"/>
      <c r="H48" s="17"/>
      <c r="I48" s="17"/>
      <c r="J48" s="17"/>
    </row>
    <row r="49" spans="3:10" x14ac:dyDescent="0.25">
      <c r="C49" s="17"/>
      <c r="D49" s="17"/>
      <c r="E49" s="17"/>
      <c r="G49" s="17"/>
      <c r="H49" s="17"/>
      <c r="I49" s="17"/>
      <c r="J49" s="17"/>
    </row>
    <row r="50" spans="3:10" x14ac:dyDescent="0.25">
      <c r="C50" s="17"/>
      <c r="D50" s="17"/>
      <c r="E50" s="17"/>
      <c r="G50" s="17"/>
      <c r="H50" s="17"/>
      <c r="I50" s="17"/>
      <c r="J50" s="17"/>
    </row>
    <row r="51" spans="3:10" x14ac:dyDescent="0.25">
      <c r="C51" s="17"/>
      <c r="D51" s="17"/>
      <c r="E51" s="17"/>
      <c r="G51" s="17"/>
      <c r="H51" s="17"/>
      <c r="I51" s="17"/>
      <c r="J51" s="17"/>
    </row>
    <row r="52" spans="3:10" x14ac:dyDescent="0.25">
      <c r="C52" s="17"/>
      <c r="D52" s="17"/>
      <c r="E52" s="17"/>
      <c r="G52" s="17"/>
      <c r="H52" s="17"/>
      <c r="I52" s="17"/>
      <c r="J52" s="17"/>
    </row>
    <row r="53" spans="3:10" x14ac:dyDescent="0.25">
      <c r="C53" s="17"/>
      <c r="D53" s="17"/>
      <c r="E53" s="17"/>
      <c r="G53" s="17"/>
      <c r="H53" s="17"/>
      <c r="I53" s="17"/>
      <c r="J53" s="17"/>
    </row>
    <row r="54" spans="3:10" x14ac:dyDescent="0.25">
      <c r="C54" s="17"/>
      <c r="D54" s="17"/>
      <c r="E54" s="17"/>
      <c r="G54" s="17"/>
      <c r="H54" s="17"/>
      <c r="I54" s="17"/>
      <c r="J54" s="17"/>
    </row>
    <row r="55" spans="3:10" x14ac:dyDescent="0.25">
      <c r="C55" s="17"/>
      <c r="D55" s="17"/>
      <c r="E55" s="17"/>
      <c r="G55" s="17"/>
      <c r="H55" s="17"/>
      <c r="I55" s="17"/>
      <c r="J55" s="17"/>
    </row>
    <row r="56" spans="3:10" x14ac:dyDescent="0.25">
      <c r="C56" s="17"/>
      <c r="D56" s="17"/>
      <c r="E56" s="17"/>
      <c r="G56" s="17"/>
      <c r="H56" s="17"/>
      <c r="I56" s="17"/>
      <c r="J56" s="17"/>
    </row>
    <row r="57" spans="3:10" x14ac:dyDescent="0.25">
      <c r="C57" s="17"/>
      <c r="D57" s="17"/>
      <c r="E57" s="17"/>
      <c r="G57" s="17"/>
      <c r="H57" s="17"/>
      <c r="I57" s="17"/>
      <c r="J57" s="17"/>
    </row>
    <row r="58" spans="3:10" x14ac:dyDescent="0.25">
      <c r="C58" s="17"/>
      <c r="D58" s="17"/>
      <c r="E58" s="17"/>
      <c r="G58" s="17"/>
      <c r="H58" s="17"/>
      <c r="I58" s="17"/>
      <c r="J58" s="17"/>
    </row>
    <row r="59" spans="3:10" x14ac:dyDescent="0.25">
      <c r="C59" s="17"/>
      <c r="D59" s="17"/>
      <c r="E59" s="17"/>
      <c r="G59" s="17"/>
      <c r="H59" s="17"/>
      <c r="I59" s="17"/>
      <c r="J59" s="17"/>
    </row>
    <row r="60" spans="3:10" x14ac:dyDescent="0.25">
      <c r="C60" s="17"/>
      <c r="D60" s="17"/>
      <c r="E60" s="17"/>
      <c r="G60" s="17"/>
      <c r="H60" s="17"/>
      <c r="I60" s="17"/>
      <c r="J60" s="17"/>
    </row>
    <row r="61" spans="3:10" x14ac:dyDescent="0.25">
      <c r="C61" s="17"/>
      <c r="D61" s="17"/>
      <c r="E61" s="17"/>
      <c r="G61" s="17"/>
      <c r="H61" s="17"/>
      <c r="I61" s="17"/>
      <c r="J61" s="17"/>
    </row>
    <row r="62" spans="3:10" x14ac:dyDescent="0.25">
      <c r="C62" s="17"/>
      <c r="D62" s="17"/>
      <c r="E62" s="17"/>
      <c r="G62" s="17"/>
      <c r="H62" s="17"/>
      <c r="I62" s="17"/>
      <c r="J62" s="17"/>
    </row>
    <row r="63" spans="3:10" x14ac:dyDescent="0.25">
      <c r="C63" s="17"/>
      <c r="D63" s="17"/>
      <c r="E63" s="17"/>
      <c r="G63" s="17"/>
      <c r="H63" s="17"/>
      <c r="I63" s="17"/>
      <c r="J63" s="17"/>
    </row>
    <row r="64" spans="3:10" x14ac:dyDescent="0.25">
      <c r="C64" s="17"/>
      <c r="D64" s="17"/>
      <c r="E64" s="17"/>
      <c r="G64" s="17"/>
      <c r="H64" s="17"/>
      <c r="I64" s="17"/>
      <c r="J64" s="17"/>
    </row>
    <row r="65" spans="3:10" x14ac:dyDescent="0.25">
      <c r="C65" s="17"/>
      <c r="D65" s="17"/>
      <c r="E65" s="17"/>
      <c r="G65" s="17"/>
      <c r="H65" s="17"/>
      <c r="I65" s="17"/>
      <c r="J65" s="17"/>
    </row>
    <row r="66" spans="3:10" x14ac:dyDescent="0.25">
      <c r="C66" s="17"/>
      <c r="D66" s="17"/>
      <c r="E66" s="17"/>
      <c r="G66" s="17"/>
      <c r="H66" s="17"/>
      <c r="I66" s="17"/>
      <c r="J66" s="17"/>
    </row>
    <row r="67" spans="3:10" x14ac:dyDescent="0.25">
      <c r="C67" s="17"/>
      <c r="D67" s="17"/>
      <c r="E67" s="17"/>
      <c r="G67" s="17"/>
      <c r="H67" s="17"/>
      <c r="I67" s="17"/>
      <c r="J67" s="17"/>
    </row>
    <row r="68" spans="3:10" x14ac:dyDescent="0.25">
      <c r="C68" s="17"/>
      <c r="D68" s="17"/>
      <c r="E68" s="17"/>
      <c r="G68" s="17"/>
      <c r="H68" s="17"/>
      <c r="I68" s="17"/>
      <c r="J68" s="17"/>
    </row>
    <row r="69" spans="3:10" x14ac:dyDescent="0.25">
      <c r="C69" s="17"/>
      <c r="D69" s="17"/>
      <c r="E69" s="17"/>
      <c r="G69" s="17"/>
      <c r="H69" s="17"/>
      <c r="I69" s="17"/>
      <c r="J69" s="17"/>
    </row>
    <row r="70" spans="3:10" x14ac:dyDescent="0.25">
      <c r="C70" s="17"/>
      <c r="D70" s="17"/>
      <c r="E70" s="17"/>
      <c r="G70" s="17"/>
      <c r="H70" s="17"/>
      <c r="I70" s="17"/>
      <c r="J70" s="17"/>
    </row>
    <row r="71" spans="3:10" x14ac:dyDescent="0.25">
      <c r="C71" s="17"/>
      <c r="D71" s="17"/>
      <c r="E71" s="17"/>
      <c r="G71" s="17"/>
      <c r="H71" s="17"/>
      <c r="I71" s="17"/>
      <c r="J71" s="17"/>
    </row>
    <row r="72" spans="3:10" x14ac:dyDescent="0.25">
      <c r="C72" s="17"/>
      <c r="D72" s="17"/>
      <c r="E72" s="17"/>
      <c r="G72" s="17"/>
      <c r="H72" s="17"/>
      <c r="I72" s="17"/>
      <c r="J72" s="17"/>
    </row>
    <row r="73" spans="3:10" x14ac:dyDescent="0.25">
      <c r="C73" s="17"/>
      <c r="D73" s="17"/>
      <c r="E73" s="17"/>
      <c r="G73" s="17"/>
      <c r="H73" s="17"/>
      <c r="I73" s="17"/>
      <c r="J73" s="17"/>
    </row>
    <row r="74" spans="3:10" x14ac:dyDescent="0.25">
      <c r="C74" s="17"/>
      <c r="D74" s="17"/>
      <c r="E74" s="17"/>
      <c r="G74" s="17"/>
      <c r="H74" s="17"/>
      <c r="I74" s="17"/>
      <c r="J74" s="17"/>
    </row>
    <row r="75" spans="3:10" x14ac:dyDescent="0.25">
      <c r="C75" s="17"/>
      <c r="D75" s="17"/>
      <c r="E75" s="17"/>
      <c r="G75" s="17"/>
      <c r="H75" s="17"/>
      <c r="I75" s="17"/>
      <c r="J75" s="17"/>
    </row>
    <row r="76" spans="3:10" x14ac:dyDescent="0.25">
      <c r="C76" s="17"/>
      <c r="D76" s="17"/>
      <c r="E76" s="17"/>
      <c r="G76" s="17"/>
      <c r="H76" s="17"/>
      <c r="I76" s="17"/>
      <c r="J76" s="17"/>
    </row>
    <row r="77" spans="3:10" x14ac:dyDescent="0.25">
      <c r="C77" s="17"/>
      <c r="D77" s="17"/>
      <c r="E77" s="17"/>
      <c r="G77" s="17"/>
      <c r="H77" s="17"/>
      <c r="I77" s="17"/>
      <c r="J77" s="17"/>
    </row>
    <row r="78" spans="3:10" x14ac:dyDescent="0.25">
      <c r="C78" s="17"/>
      <c r="D78" s="17"/>
      <c r="E78" s="17"/>
      <c r="G78" s="17"/>
      <c r="H78" s="17"/>
      <c r="I78" s="17"/>
      <c r="J78" s="17"/>
    </row>
    <row r="79" spans="3:10" x14ac:dyDescent="0.25">
      <c r="C79" s="17"/>
      <c r="D79" s="17"/>
      <c r="E79" s="17"/>
      <c r="G79" s="17"/>
      <c r="H79" s="17"/>
      <c r="I79" s="17"/>
      <c r="J79" s="17"/>
    </row>
    <row r="80" spans="3:10" x14ac:dyDescent="0.25">
      <c r="C80" s="17"/>
      <c r="D80" s="17"/>
      <c r="E80" s="17"/>
      <c r="G80" s="17"/>
      <c r="H80" s="17"/>
      <c r="I80" s="17"/>
      <c r="J80" s="17"/>
    </row>
    <row r="81" spans="3:10" x14ac:dyDescent="0.25">
      <c r="C81" s="17"/>
      <c r="D81" s="17"/>
      <c r="E81" s="17"/>
      <c r="G81" s="17"/>
      <c r="H81" s="17"/>
      <c r="I81" s="17"/>
      <c r="J81" s="17"/>
    </row>
    <row r="82" spans="3:10" x14ac:dyDescent="0.25">
      <c r="C82" s="17"/>
      <c r="D82" s="17"/>
      <c r="E82" s="17"/>
      <c r="G82" s="17"/>
      <c r="H82" s="17"/>
      <c r="I82" s="17"/>
      <c r="J82" s="17"/>
    </row>
    <row r="83" spans="3:10" x14ac:dyDescent="0.25">
      <c r="C83" s="17"/>
      <c r="D83" s="17"/>
      <c r="E83" s="17"/>
      <c r="G83" s="17"/>
      <c r="H83" s="17"/>
      <c r="I83" s="17"/>
      <c r="J83" s="17"/>
    </row>
    <row r="84" spans="3:10" x14ac:dyDescent="0.25">
      <c r="C84" s="17"/>
      <c r="D84" s="17"/>
      <c r="E84" s="17"/>
      <c r="G84" s="17"/>
      <c r="H84" s="17"/>
      <c r="I84" s="17"/>
      <c r="J84" s="17"/>
    </row>
    <row r="85" spans="3:10" x14ac:dyDescent="0.25">
      <c r="C85" s="17"/>
      <c r="D85" s="17"/>
      <c r="E85" s="17"/>
      <c r="G85" s="17"/>
      <c r="H85" s="17"/>
      <c r="I85" s="17"/>
      <c r="J85" s="17"/>
    </row>
    <row r="86" spans="3:10" x14ac:dyDescent="0.25">
      <c r="C86" s="17"/>
      <c r="D86" s="17"/>
      <c r="E86" s="17"/>
      <c r="G86" s="17"/>
      <c r="H86" s="17"/>
      <c r="I86" s="17"/>
      <c r="J86" s="17"/>
    </row>
    <row r="87" spans="3:10" x14ac:dyDescent="0.25">
      <c r="C87" s="17"/>
      <c r="D87" s="17"/>
      <c r="E87" s="17"/>
      <c r="G87" s="17"/>
      <c r="H87" s="17"/>
      <c r="I87" s="17"/>
      <c r="J87" s="17"/>
    </row>
    <row r="88" spans="3:10" x14ac:dyDescent="0.25">
      <c r="C88" s="17"/>
      <c r="D88" s="17"/>
      <c r="E88" s="17"/>
      <c r="G88" s="17"/>
      <c r="H88" s="17"/>
      <c r="I88" s="17"/>
      <c r="J88" s="17"/>
    </row>
    <row r="89" spans="3:10" x14ac:dyDescent="0.25">
      <c r="C89" s="17"/>
      <c r="D89" s="17"/>
      <c r="E89" s="17"/>
      <c r="G89" s="17"/>
      <c r="H89" s="17"/>
      <c r="I89" s="17"/>
      <c r="J89" s="17"/>
    </row>
    <row r="90" spans="3:10" x14ac:dyDescent="0.25">
      <c r="C90" s="17"/>
      <c r="D90" s="17"/>
      <c r="E90" s="17"/>
      <c r="G90" s="17"/>
      <c r="H90" s="17"/>
      <c r="I90" s="17"/>
      <c r="J90" s="17"/>
    </row>
    <row r="91" spans="3:10" x14ac:dyDescent="0.25">
      <c r="C91" s="17"/>
      <c r="D91" s="17"/>
      <c r="E91" s="17"/>
      <c r="G91" s="17"/>
      <c r="H91" s="17"/>
      <c r="I91" s="17"/>
      <c r="J91" s="17"/>
    </row>
    <row r="92" spans="3:10" x14ac:dyDescent="0.25">
      <c r="C92" s="17"/>
      <c r="D92" s="17"/>
      <c r="E92" s="17"/>
      <c r="G92" s="17"/>
      <c r="H92" s="17"/>
      <c r="I92" s="17"/>
      <c r="J92" s="17"/>
    </row>
    <row r="93" spans="3:10" x14ac:dyDescent="0.25">
      <c r="C93" s="17"/>
      <c r="D93" s="17"/>
      <c r="E93" s="17"/>
      <c r="G93" s="17"/>
      <c r="H93" s="17"/>
      <c r="I93" s="17"/>
      <c r="J93" s="17"/>
    </row>
    <row r="94" spans="3:10" x14ac:dyDescent="0.25">
      <c r="C94" s="17"/>
      <c r="D94" s="17"/>
      <c r="E94" s="17"/>
      <c r="G94" s="17"/>
      <c r="H94" s="17"/>
      <c r="I94" s="17"/>
      <c r="J94" s="17"/>
    </row>
    <row r="95" spans="3:10" x14ac:dyDescent="0.25">
      <c r="C95" s="17"/>
      <c r="D95" s="17"/>
      <c r="E95" s="17"/>
      <c r="G95" s="17"/>
      <c r="H95" s="17"/>
      <c r="I95" s="17"/>
      <c r="J95" s="17"/>
    </row>
    <row r="96" spans="3:10" x14ac:dyDescent="0.25">
      <c r="C96" s="17"/>
      <c r="D96" s="17"/>
      <c r="E96" s="17"/>
      <c r="G96" s="17"/>
      <c r="H96" s="17"/>
      <c r="I96" s="17"/>
      <c r="J96" s="17"/>
    </row>
    <row r="97" spans="3:10" x14ac:dyDescent="0.25">
      <c r="C97" s="17"/>
      <c r="D97" s="17"/>
      <c r="E97" s="17"/>
      <c r="G97" s="17"/>
      <c r="H97" s="17"/>
      <c r="I97" s="17"/>
      <c r="J97" s="17"/>
    </row>
    <row r="98" spans="3:10" x14ac:dyDescent="0.25">
      <c r="C98" s="17"/>
      <c r="D98" s="17"/>
      <c r="E98" s="17"/>
      <c r="G98" s="17"/>
      <c r="H98" s="17"/>
      <c r="I98" s="17"/>
      <c r="J98" s="17"/>
    </row>
    <row r="99" spans="3:10" x14ac:dyDescent="0.25">
      <c r="C99" s="17"/>
      <c r="D99" s="17"/>
      <c r="E99" s="17"/>
      <c r="G99" s="17"/>
      <c r="H99" s="17"/>
      <c r="I99" s="17"/>
      <c r="J99" s="17"/>
    </row>
    <row r="100" spans="3:10" x14ac:dyDescent="0.25">
      <c r="C100" s="17"/>
      <c r="D100" s="17"/>
      <c r="E100" s="17"/>
      <c r="G100" s="17"/>
      <c r="H100" s="17"/>
      <c r="I100" s="17"/>
      <c r="J100" s="17"/>
    </row>
    <row r="101" spans="3:10" x14ac:dyDescent="0.25">
      <c r="C101" s="17"/>
      <c r="D101" s="17"/>
      <c r="E101" s="17"/>
      <c r="G101" s="17"/>
      <c r="H101" s="17"/>
      <c r="I101" s="17"/>
      <c r="J101" s="17"/>
    </row>
    <row r="102" spans="3:10" x14ac:dyDescent="0.25">
      <c r="C102" s="17"/>
      <c r="D102" s="17"/>
      <c r="E102" s="17"/>
      <c r="G102" s="17"/>
      <c r="H102" s="17"/>
      <c r="I102" s="17"/>
      <c r="J102" s="17"/>
    </row>
    <row r="103" spans="3:10" x14ac:dyDescent="0.25">
      <c r="C103" s="17"/>
      <c r="D103" s="17"/>
      <c r="E103" s="17"/>
      <c r="G103" s="17"/>
      <c r="H103" s="17"/>
      <c r="I103" s="17"/>
      <c r="J103" s="17"/>
    </row>
    <row r="104" spans="3:10" x14ac:dyDescent="0.25">
      <c r="C104" s="17"/>
      <c r="D104" s="17"/>
      <c r="E104" s="17"/>
      <c r="G104" s="17"/>
      <c r="H104" s="17"/>
      <c r="I104" s="17"/>
      <c r="J104" s="17"/>
    </row>
    <row r="105" spans="3:10" x14ac:dyDescent="0.25">
      <c r="C105" s="17"/>
      <c r="D105" s="17"/>
      <c r="E105" s="17"/>
      <c r="G105" s="17"/>
      <c r="H105" s="17"/>
      <c r="I105" s="17"/>
      <c r="J105" s="17"/>
    </row>
    <row r="106" spans="3:10" x14ac:dyDescent="0.25">
      <c r="C106" s="17"/>
      <c r="D106" s="17"/>
      <c r="E106" s="17"/>
      <c r="G106" s="17"/>
      <c r="H106" s="17"/>
      <c r="I106" s="17"/>
      <c r="J106" s="17"/>
    </row>
    <row r="107" spans="3:10" x14ac:dyDescent="0.25">
      <c r="C107" s="17"/>
      <c r="D107" s="17"/>
      <c r="E107" s="17"/>
      <c r="G107" s="17"/>
      <c r="H107" s="17"/>
      <c r="I107" s="17"/>
      <c r="J107" s="17"/>
    </row>
    <row r="108" spans="3:10" x14ac:dyDescent="0.25">
      <c r="C108" s="17"/>
      <c r="D108" s="17"/>
      <c r="E108" s="17"/>
      <c r="G108" s="17"/>
      <c r="H108" s="17"/>
      <c r="I108" s="17"/>
      <c r="J108" s="17"/>
    </row>
    <row r="109" spans="3:10" x14ac:dyDescent="0.25">
      <c r="C109" s="17"/>
      <c r="D109" s="17"/>
      <c r="E109" s="17"/>
      <c r="G109" s="17"/>
      <c r="H109" s="17"/>
      <c r="I109" s="17"/>
      <c r="J109" s="17"/>
    </row>
    <row r="110" spans="3:10" x14ac:dyDescent="0.25">
      <c r="C110" s="17"/>
      <c r="D110" s="17"/>
      <c r="E110" s="17"/>
      <c r="G110" s="17"/>
      <c r="H110" s="17"/>
      <c r="I110" s="17"/>
      <c r="J110" s="17"/>
    </row>
    <row r="111" spans="3:10" x14ac:dyDescent="0.25">
      <c r="C111" s="17"/>
      <c r="D111" s="17"/>
      <c r="E111" s="17"/>
      <c r="G111" s="17"/>
      <c r="H111" s="17"/>
      <c r="I111" s="17"/>
      <c r="J111" s="17"/>
    </row>
    <row r="112" spans="3:10" x14ac:dyDescent="0.25">
      <c r="C112" s="17"/>
      <c r="D112" s="17"/>
      <c r="E112" s="17"/>
      <c r="G112" s="17"/>
      <c r="H112" s="17"/>
      <c r="I112" s="17"/>
      <c r="J112" s="17"/>
    </row>
    <row r="113" spans="3:10" x14ac:dyDescent="0.25">
      <c r="C113" s="17"/>
      <c r="D113" s="17"/>
      <c r="E113" s="17"/>
      <c r="G113" s="17"/>
      <c r="H113" s="17"/>
      <c r="I113" s="17"/>
      <c r="J113" s="17"/>
    </row>
    <row r="114" spans="3:10" x14ac:dyDescent="0.25">
      <c r="C114" s="17"/>
      <c r="D114" s="17"/>
      <c r="E114" s="17"/>
      <c r="G114" s="17"/>
      <c r="H114" s="17"/>
      <c r="I114" s="17"/>
      <c r="J114" s="17"/>
    </row>
    <row r="115" spans="3:10" x14ac:dyDescent="0.25">
      <c r="C115" s="17"/>
      <c r="D115" s="17"/>
      <c r="E115" s="17"/>
      <c r="G115" s="17"/>
      <c r="H115" s="17"/>
      <c r="I115" s="17"/>
      <c r="J115" s="17"/>
    </row>
    <row r="116" spans="3:10" x14ac:dyDescent="0.25">
      <c r="C116" s="17"/>
      <c r="D116" s="17"/>
      <c r="E116" s="17"/>
      <c r="G116" s="17"/>
      <c r="H116" s="17"/>
      <c r="I116" s="17"/>
      <c r="J116" s="17"/>
    </row>
    <row r="117" spans="3:10" x14ac:dyDescent="0.25">
      <c r="C117" s="17"/>
      <c r="D117" s="17"/>
      <c r="E117" s="17"/>
      <c r="G117" s="17"/>
      <c r="H117" s="17"/>
      <c r="I117" s="17"/>
      <c r="J117" s="17"/>
    </row>
    <row r="118" spans="3:10" x14ac:dyDescent="0.25">
      <c r="C118" s="17"/>
      <c r="D118" s="17"/>
      <c r="E118" s="17"/>
      <c r="G118" s="17"/>
      <c r="H118" s="17"/>
      <c r="I118" s="17"/>
      <c r="J118" s="17"/>
    </row>
    <row r="119" spans="3:10" x14ac:dyDescent="0.25">
      <c r="C119" s="17"/>
      <c r="D119" s="17"/>
      <c r="E119" s="17"/>
      <c r="G119" s="17"/>
      <c r="H119" s="17"/>
      <c r="I119" s="17"/>
      <c r="J119" s="17"/>
    </row>
    <row r="120" spans="3:10" x14ac:dyDescent="0.25">
      <c r="C120" s="17"/>
      <c r="D120" s="17"/>
      <c r="E120" s="17"/>
      <c r="G120" s="17"/>
      <c r="H120" s="17"/>
      <c r="I120" s="17"/>
      <c r="J120" s="17"/>
    </row>
    <row r="121" spans="3:10" x14ac:dyDescent="0.25">
      <c r="C121" s="17"/>
      <c r="D121" s="17"/>
      <c r="E121" s="17"/>
      <c r="G121" s="17"/>
      <c r="H121" s="17"/>
      <c r="I121" s="17"/>
      <c r="J121" s="17"/>
    </row>
    <row r="122" spans="3:10" x14ac:dyDescent="0.25">
      <c r="C122" s="17"/>
      <c r="D122" s="17"/>
      <c r="E122" s="17"/>
      <c r="G122" s="17"/>
      <c r="H122" s="17"/>
      <c r="I122" s="17"/>
      <c r="J122" s="17"/>
    </row>
    <row r="123" spans="3:10" x14ac:dyDescent="0.25">
      <c r="C123" s="17"/>
      <c r="D123" s="17"/>
      <c r="E123" s="17"/>
      <c r="G123" s="17"/>
      <c r="H123" s="17"/>
      <c r="I123" s="17"/>
      <c r="J123" s="17"/>
    </row>
    <row r="124" spans="3:10" x14ac:dyDescent="0.25">
      <c r="C124" s="17"/>
      <c r="D124" s="17"/>
      <c r="E124" s="17"/>
      <c r="G124" s="17"/>
      <c r="H124" s="17"/>
      <c r="I124" s="17"/>
      <c r="J124" s="17"/>
    </row>
    <row r="125" spans="3:10" x14ac:dyDescent="0.25">
      <c r="C125" s="17"/>
      <c r="D125" s="17"/>
      <c r="E125" s="17"/>
      <c r="G125" s="17"/>
      <c r="H125" s="17"/>
      <c r="I125" s="17"/>
      <c r="J125" s="17"/>
    </row>
    <row r="126" spans="3:10" x14ac:dyDescent="0.25">
      <c r="C126" s="17"/>
      <c r="D126" s="17"/>
      <c r="E126" s="17"/>
      <c r="G126" s="17"/>
      <c r="H126" s="17"/>
      <c r="I126" s="17"/>
      <c r="J126" s="17"/>
    </row>
    <row r="127" spans="3:10" x14ac:dyDescent="0.25">
      <c r="C127" s="17"/>
      <c r="D127" s="17"/>
      <c r="E127" s="17"/>
      <c r="G127" s="17"/>
      <c r="H127" s="17"/>
      <c r="I127" s="17"/>
      <c r="J127" s="17"/>
    </row>
    <row r="128" spans="3:10" x14ac:dyDescent="0.25">
      <c r="C128" s="17"/>
      <c r="D128" s="17"/>
      <c r="E128" s="17"/>
      <c r="G128" s="17"/>
      <c r="H128" s="17"/>
      <c r="I128" s="17"/>
      <c r="J128" s="17"/>
    </row>
    <row r="129" spans="3:10" x14ac:dyDescent="0.25">
      <c r="C129" s="17"/>
      <c r="D129" s="17"/>
      <c r="E129" s="17"/>
      <c r="G129" s="17"/>
      <c r="H129" s="17"/>
      <c r="I129" s="17"/>
      <c r="J129" s="17"/>
    </row>
    <row r="130" spans="3:10" x14ac:dyDescent="0.25">
      <c r="C130" s="17"/>
      <c r="D130" s="17"/>
      <c r="E130" s="17"/>
      <c r="G130" s="17"/>
      <c r="H130" s="17"/>
      <c r="I130" s="17"/>
      <c r="J130" s="17"/>
    </row>
    <row r="131" spans="3:10" x14ac:dyDescent="0.25">
      <c r="C131" s="17"/>
      <c r="D131" s="17"/>
      <c r="E131" s="17"/>
      <c r="G131" s="17"/>
      <c r="H131" s="17"/>
      <c r="I131" s="17"/>
      <c r="J131" s="17"/>
    </row>
    <row r="132" spans="3:10" x14ac:dyDescent="0.25">
      <c r="C132" s="17"/>
      <c r="D132" s="17"/>
      <c r="E132" s="17"/>
      <c r="G132" s="17"/>
      <c r="H132" s="17"/>
      <c r="I132" s="17"/>
      <c r="J132" s="17"/>
    </row>
    <row r="133" spans="3:10" x14ac:dyDescent="0.25">
      <c r="C133" s="17"/>
      <c r="D133" s="17"/>
      <c r="E133" s="17"/>
      <c r="G133" s="17"/>
      <c r="H133" s="17"/>
      <c r="I133" s="17"/>
      <c r="J133" s="17"/>
    </row>
    <row r="134" spans="3:10" x14ac:dyDescent="0.25">
      <c r="C134" s="17"/>
      <c r="D134" s="17"/>
      <c r="E134" s="17"/>
      <c r="G134" s="17"/>
      <c r="H134" s="17"/>
      <c r="I134" s="17"/>
      <c r="J134" s="17"/>
    </row>
    <row r="135" spans="3:10" x14ac:dyDescent="0.25">
      <c r="C135" s="17"/>
      <c r="D135" s="17"/>
      <c r="E135" s="17"/>
      <c r="G135" s="17"/>
      <c r="H135" s="17"/>
      <c r="I135" s="17"/>
      <c r="J135" s="17"/>
    </row>
    <row r="136" spans="3:10" x14ac:dyDescent="0.25">
      <c r="C136" s="17"/>
      <c r="D136" s="17"/>
      <c r="E136" s="17"/>
      <c r="G136" s="17"/>
      <c r="H136" s="17"/>
      <c r="I136" s="17"/>
      <c r="J136" s="17"/>
    </row>
    <row r="137" spans="3:10" x14ac:dyDescent="0.25">
      <c r="C137" s="17"/>
      <c r="D137" s="17"/>
      <c r="E137" s="17"/>
      <c r="G137" s="17"/>
      <c r="H137" s="17"/>
      <c r="I137" s="17"/>
      <c r="J137" s="17"/>
    </row>
    <row r="138" spans="3:10" x14ac:dyDescent="0.25">
      <c r="C138" s="17"/>
      <c r="D138" s="17"/>
      <c r="E138" s="17"/>
      <c r="G138" s="17"/>
      <c r="H138" s="17"/>
      <c r="I138" s="17"/>
      <c r="J138" s="17"/>
    </row>
    <row r="139" spans="3:10" x14ac:dyDescent="0.25">
      <c r="C139" s="17"/>
      <c r="D139" s="17"/>
      <c r="E139" s="17"/>
      <c r="G139" s="17"/>
      <c r="H139" s="17"/>
      <c r="I139" s="17"/>
      <c r="J139" s="17"/>
    </row>
    <row r="140" spans="3:10" x14ac:dyDescent="0.25">
      <c r="C140" s="17"/>
      <c r="D140" s="17"/>
      <c r="E140" s="17"/>
      <c r="G140" s="17"/>
      <c r="H140" s="17"/>
      <c r="I140" s="17"/>
      <c r="J140" s="17"/>
    </row>
    <row r="141" spans="3:10" x14ac:dyDescent="0.25">
      <c r="C141" s="17"/>
      <c r="D141" s="17"/>
      <c r="E141" s="17"/>
      <c r="G141" s="17"/>
      <c r="H141" s="17"/>
      <c r="I141" s="17"/>
      <c r="J141" s="17"/>
    </row>
    <row r="142" spans="3:10" x14ac:dyDescent="0.25">
      <c r="C142" s="17"/>
      <c r="D142" s="17"/>
      <c r="E142" s="17"/>
      <c r="G142" s="17"/>
      <c r="H142" s="17"/>
      <c r="I142" s="17"/>
      <c r="J142" s="17"/>
    </row>
    <row r="143" spans="3:10" x14ac:dyDescent="0.25">
      <c r="C143" s="17"/>
      <c r="D143" s="17"/>
      <c r="E143" s="17"/>
      <c r="G143" s="17"/>
      <c r="H143" s="17"/>
      <c r="I143" s="17"/>
      <c r="J143" s="17"/>
    </row>
    <row r="144" spans="3:10" x14ac:dyDescent="0.25">
      <c r="C144" s="17"/>
      <c r="D144" s="17"/>
      <c r="E144" s="17"/>
      <c r="G144" s="17"/>
      <c r="H144" s="17"/>
      <c r="I144" s="17"/>
      <c r="J144" s="17"/>
    </row>
    <row r="145" spans="3:10" x14ac:dyDescent="0.25">
      <c r="C145" s="17"/>
      <c r="D145" s="17"/>
      <c r="E145" s="17"/>
      <c r="G145" s="17"/>
      <c r="H145" s="17"/>
      <c r="I145" s="17"/>
      <c r="J145" s="17"/>
    </row>
    <row r="146" spans="3:10" x14ac:dyDescent="0.25">
      <c r="C146" s="17"/>
      <c r="D146" s="17"/>
      <c r="E146" s="17"/>
      <c r="G146" s="17"/>
      <c r="H146" s="17"/>
      <c r="I146" s="17"/>
      <c r="J146" s="17"/>
    </row>
    <row r="147" spans="3:10" x14ac:dyDescent="0.25">
      <c r="C147" s="17"/>
      <c r="D147" s="17"/>
      <c r="E147" s="17"/>
      <c r="G147" s="17"/>
      <c r="H147" s="17"/>
      <c r="I147" s="17"/>
      <c r="J147" s="17"/>
    </row>
    <row r="148" spans="3:10" x14ac:dyDescent="0.25">
      <c r="C148" s="17"/>
      <c r="D148" s="17"/>
      <c r="E148" s="17"/>
      <c r="G148" s="17"/>
      <c r="H148" s="17"/>
      <c r="I148" s="17"/>
      <c r="J148" s="17"/>
    </row>
    <row r="149" spans="3:10" x14ac:dyDescent="0.25">
      <c r="C149" s="17"/>
      <c r="D149" s="17"/>
      <c r="E149" s="17"/>
      <c r="G149" s="17"/>
      <c r="H149" s="17"/>
      <c r="I149" s="17"/>
      <c r="J149" s="17"/>
    </row>
    <row r="150" spans="3:10" x14ac:dyDescent="0.25">
      <c r="C150" s="17"/>
      <c r="D150" s="17"/>
      <c r="E150" s="17"/>
      <c r="G150" s="17"/>
      <c r="H150" s="17"/>
      <c r="I150" s="17"/>
      <c r="J150" s="17"/>
    </row>
    <row r="151" spans="3:10" x14ac:dyDescent="0.25">
      <c r="C151" s="17"/>
      <c r="D151" s="17"/>
      <c r="E151" s="17"/>
      <c r="G151" s="17"/>
      <c r="H151" s="17"/>
      <c r="I151" s="17"/>
      <c r="J151" s="17"/>
    </row>
    <row r="152" spans="3:10" x14ac:dyDescent="0.25">
      <c r="C152" s="17"/>
      <c r="D152" s="17"/>
      <c r="E152" s="17"/>
      <c r="G152" s="17"/>
      <c r="H152" s="17"/>
      <c r="I152" s="17"/>
      <c r="J152" s="17"/>
    </row>
    <row r="153" spans="3:10" x14ac:dyDescent="0.25">
      <c r="C153" s="17"/>
      <c r="D153" s="17"/>
      <c r="E153" s="17"/>
      <c r="G153" s="17"/>
      <c r="H153" s="17"/>
      <c r="I153" s="17"/>
      <c r="J153" s="17"/>
    </row>
    <row r="154" spans="3:10" x14ac:dyDescent="0.25">
      <c r="C154" s="17"/>
      <c r="D154" s="17"/>
      <c r="E154" s="17"/>
      <c r="G154" s="17"/>
      <c r="H154" s="17"/>
      <c r="I154" s="17"/>
      <c r="J154" s="17"/>
    </row>
    <row r="155" spans="3:10" x14ac:dyDescent="0.25">
      <c r="C155" s="17"/>
      <c r="D155" s="17"/>
      <c r="E155" s="17"/>
      <c r="G155" s="17"/>
      <c r="H155" s="17"/>
      <c r="I155" s="17"/>
      <c r="J155" s="17"/>
    </row>
    <row r="156" spans="3:10" x14ac:dyDescent="0.25">
      <c r="C156" s="17"/>
      <c r="D156" s="17"/>
      <c r="E156" s="17"/>
      <c r="G156" s="17"/>
      <c r="H156" s="17"/>
      <c r="I156" s="17"/>
      <c r="J156" s="17"/>
    </row>
    <row r="157" spans="3:10" x14ac:dyDescent="0.25">
      <c r="C157" s="17"/>
      <c r="D157" s="17"/>
      <c r="E157" s="17"/>
      <c r="G157" s="17"/>
      <c r="H157" s="17"/>
      <c r="I157" s="17"/>
      <c r="J157" s="17"/>
    </row>
    <row r="158" spans="3:10" x14ac:dyDescent="0.25">
      <c r="C158" s="17"/>
      <c r="D158" s="17"/>
      <c r="E158" s="17"/>
      <c r="G158" s="17"/>
      <c r="H158" s="17"/>
      <c r="I158" s="17"/>
      <c r="J158" s="17"/>
    </row>
    <row r="159" spans="3:10" x14ac:dyDescent="0.25">
      <c r="C159" s="17"/>
      <c r="D159" s="17"/>
      <c r="E159" s="17"/>
      <c r="G159" s="17"/>
      <c r="H159" s="17"/>
      <c r="I159" s="17"/>
      <c r="J159" s="17"/>
    </row>
    <row r="160" spans="3:10" x14ac:dyDescent="0.25">
      <c r="C160" s="17"/>
      <c r="D160" s="17"/>
      <c r="E160" s="17"/>
      <c r="G160" s="17"/>
      <c r="H160" s="17"/>
      <c r="I160" s="17"/>
      <c r="J160" s="17"/>
    </row>
    <row r="161" spans="3:10" x14ac:dyDescent="0.25">
      <c r="C161" s="17"/>
      <c r="D161" s="17"/>
      <c r="E161" s="17"/>
      <c r="G161" s="17"/>
      <c r="H161" s="17"/>
      <c r="I161" s="17"/>
      <c r="J161" s="17"/>
    </row>
    <row r="162" spans="3:10" x14ac:dyDescent="0.25">
      <c r="C162" s="17"/>
      <c r="D162" s="17"/>
      <c r="E162" s="17"/>
      <c r="G162" s="17"/>
      <c r="H162" s="17"/>
      <c r="I162" s="17"/>
      <c r="J162" s="17"/>
    </row>
    <row r="163" spans="3:10" x14ac:dyDescent="0.25">
      <c r="C163" s="17"/>
      <c r="D163" s="17"/>
      <c r="E163" s="17"/>
      <c r="G163" s="17"/>
      <c r="H163" s="17"/>
      <c r="I163" s="17"/>
      <c r="J163" s="17"/>
    </row>
    <row r="164" spans="3:10" x14ac:dyDescent="0.25">
      <c r="C164" s="17"/>
      <c r="D164" s="17"/>
      <c r="E164" s="17"/>
      <c r="G164" s="17"/>
      <c r="H164" s="17"/>
      <c r="I164" s="17"/>
      <c r="J164" s="17"/>
    </row>
    <row r="165" spans="3:10" x14ac:dyDescent="0.25">
      <c r="C165" s="17"/>
      <c r="D165" s="17"/>
      <c r="E165" s="17"/>
      <c r="G165" s="17"/>
      <c r="H165" s="17"/>
      <c r="I165" s="17"/>
      <c r="J165" s="17"/>
    </row>
    <row r="166" spans="3:10" x14ac:dyDescent="0.25">
      <c r="C166" s="17"/>
      <c r="D166" s="17"/>
      <c r="E166" s="17"/>
      <c r="G166" s="17"/>
      <c r="H166" s="17"/>
      <c r="I166" s="17"/>
      <c r="J166" s="17"/>
    </row>
    <row r="167" spans="3:10" x14ac:dyDescent="0.25">
      <c r="C167" s="17"/>
      <c r="D167" s="17"/>
      <c r="E167" s="17"/>
      <c r="G167" s="17"/>
      <c r="H167" s="17"/>
      <c r="I167" s="17"/>
      <c r="J167" s="17"/>
    </row>
    <row r="168" spans="3:10" x14ac:dyDescent="0.25">
      <c r="C168" s="17"/>
      <c r="D168" s="17"/>
      <c r="E168" s="17"/>
      <c r="G168" s="17"/>
      <c r="H168" s="17"/>
      <c r="I168" s="17"/>
      <c r="J168" s="17"/>
    </row>
    <row r="169" spans="3:10" x14ac:dyDescent="0.25">
      <c r="C169" s="17"/>
      <c r="D169" s="17"/>
      <c r="E169" s="17"/>
      <c r="G169" s="17"/>
      <c r="H169" s="17"/>
      <c r="I169" s="17"/>
      <c r="J169" s="17"/>
    </row>
    <row r="170" spans="3:10" x14ac:dyDescent="0.25">
      <c r="C170" s="17"/>
      <c r="D170" s="17"/>
      <c r="E170" s="17"/>
      <c r="G170" s="17"/>
      <c r="H170" s="17"/>
      <c r="I170" s="17"/>
      <c r="J170" s="17"/>
    </row>
    <row r="171" spans="3:10" x14ac:dyDescent="0.25">
      <c r="C171" s="17"/>
      <c r="D171" s="17"/>
      <c r="E171" s="17"/>
      <c r="G171" s="17"/>
      <c r="H171" s="17"/>
      <c r="I171" s="17"/>
      <c r="J171" s="17"/>
    </row>
    <row r="172" spans="3:10" x14ac:dyDescent="0.25">
      <c r="C172" s="17"/>
      <c r="D172" s="17"/>
      <c r="E172" s="17"/>
      <c r="G172" s="17"/>
      <c r="H172" s="17"/>
      <c r="I172" s="17"/>
      <c r="J172" s="17"/>
    </row>
    <row r="173" spans="3:10" x14ac:dyDescent="0.25">
      <c r="C173" s="17"/>
      <c r="D173" s="17"/>
      <c r="E173" s="17"/>
      <c r="G173" s="17"/>
      <c r="H173" s="17"/>
      <c r="I173" s="17"/>
      <c r="J173" s="17"/>
    </row>
    <row r="174" spans="3:10" x14ac:dyDescent="0.25">
      <c r="C174" s="17"/>
      <c r="D174" s="17"/>
      <c r="E174" s="17"/>
      <c r="G174" s="17"/>
      <c r="H174" s="17"/>
      <c r="I174" s="17"/>
      <c r="J174" s="17"/>
    </row>
    <row r="175" spans="3:10" x14ac:dyDescent="0.25">
      <c r="C175" s="17"/>
      <c r="D175" s="17"/>
      <c r="E175" s="17"/>
      <c r="G175" s="17"/>
      <c r="H175" s="17"/>
      <c r="I175" s="17"/>
      <c r="J175" s="17"/>
    </row>
    <row r="176" spans="3:10" x14ac:dyDescent="0.25">
      <c r="C176" s="17"/>
      <c r="D176" s="17"/>
      <c r="E176" s="17"/>
      <c r="G176" s="17"/>
      <c r="H176" s="17"/>
      <c r="I176" s="17"/>
      <c r="J176" s="17"/>
    </row>
    <row r="177" spans="3:10" x14ac:dyDescent="0.25">
      <c r="C177" s="17"/>
      <c r="D177" s="17"/>
      <c r="E177" s="17"/>
      <c r="G177" s="17"/>
      <c r="H177" s="17"/>
      <c r="I177" s="17"/>
      <c r="J177" s="17"/>
    </row>
    <row r="178" spans="3:10" x14ac:dyDescent="0.25">
      <c r="C178" s="17"/>
      <c r="D178" s="17"/>
      <c r="E178" s="17"/>
      <c r="G178" s="17"/>
      <c r="H178" s="17"/>
      <c r="I178" s="17"/>
      <c r="J178" s="17"/>
    </row>
    <row r="179" spans="3:10" x14ac:dyDescent="0.25">
      <c r="C179" s="17"/>
      <c r="D179" s="17"/>
      <c r="E179" s="17"/>
      <c r="G179" s="17"/>
      <c r="H179" s="17"/>
      <c r="I179" s="17"/>
      <c r="J179" s="17"/>
    </row>
    <row r="180" spans="3:10" x14ac:dyDescent="0.25">
      <c r="C180" s="17"/>
      <c r="D180" s="17"/>
      <c r="E180" s="17"/>
      <c r="G180" s="17"/>
      <c r="H180" s="17"/>
      <c r="I180" s="17"/>
      <c r="J180" s="17"/>
    </row>
    <row r="181" spans="3:10" x14ac:dyDescent="0.25">
      <c r="C181" s="17"/>
      <c r="D181" s="17"/>
      <c r="E181" s="17"/>
      <c r="G181" s="17"/>
      <c r="H181" s="17"/>
      <c r="I181" s="17"/>
      <c r="J181" s="17"/>
    </row>
    <row r="182" spans="3:10" x14ac:dyDescent="0.25">
      <c r="C182" s="17"/>
      <c r="D182" s="17"/>
      <c r="E182" s="17"/>
      <c r="G182" s="17"/>
      <c r="H182" s="17"/>
      <c r="I182" s="17"/>
      <c r="J182" s="17"/>
    </row>
    <row r="183" spans="3:10" x14ac:dyDescent="0.25">
      <c r="C183" s="17"/>
      <c r="D183" s="17"/>
      <c r="E183" s="17"/>
      <c r="G183" s="17"/>
      <c r="H183" s="17"/>
      <c r="I183" s="17"/>
      <c r="J183" s="17"/>
    </row>
    <row r="184" spans="3:10" x14ac:dyDescent="0.25">
      <c r="C184" s="17"/>
      <c r="D184" s="17"/>
      <c r="E184" s="17"/>
      <c r="G184" s="17"/>
      <c r="H184" s="17"/>
      <c r="I184" s="17"/>
      <c r="J184" s="17"/>
    </row>
    <row r="185" spans="3:10" x14ac:dyDescent="0.25">
      <c r="C185" s="17"/>
      <c r="D185" s="17"/>
      <c r="E185" s="17"/>
      <c r="G185" s="17"/>
      <c r="H185" s="17"/>
      <c r="I185" s="17"/>
      <c r="J185" s="17"/>
    </row>
    <row r="186" spans="3:10" x14ac:dyDescent="0.25">
      <c r="C186" s="17"/>
      <c r="D186" s="17"/>
      <c r="E186" s="17"/>
      <c r="G186" s="17"/>
      <c r="H186" s="17"/>
      <c r="I186" s="17"/>
      <c r="J186" s="17"/>
    </row>
    <row r="187" spans="3:10" x14ac:dyDescent="0.25">
      <c r="C187" s="17"/>
      <c r="D187" s="17"/>
      <c r="E187" s="17"/>
      <c r="G187" s="17"/>
      <c r="H187" s="17"/>
      <c r="I187" s="17"/>
      <c r="J187" s="17"/>
    </row>
    <row r="188" spans="3:10" x14ac:dyDescent="0.25">
      <c r="C188" s="17"/>
      <c r="D188" s="17"/>
      <c r="E188" s="17"/>
      <c r="G188" s="17"/>
      <c r="H188" s="17"/>
      <c r="I188" s="17"/>
      <c r="J188" s="17"/>
    </row>
    <row r="189" spans="3:10" x14ac:dyDescent="0.25">
      <c r="C189" s="17"/>
      <c r="D189" s="17"/>
      <c r="E189" s="17"/>
      <c r="G189" s="17"/>
      <c r="H189" s="17"/>
      <c r="I189" s="17"/>
      <c r="J189" s="17"/>
    </row>
    <row r="190" spans="3:10" x14ac:dyDescent="0.25">
      <c r="C190" s="17"/>
      <c r="D190" s="17"/>
      <c r="E190" s="17"/>
      <c r="G190" s="17"/>
      <c r="H190" s="17"/>
      <c r="I190" s="17"/>
      <c r="J190" s="17"/>
    </row>
    <row r="191" spans="3:10" x14ac:dyDescent="0.25">
      <c r="C191" s="17"/>
      <c r="D191" s="17"/>
      <c r="E191" s="17"/>
      <c r="G191" s="17"/>
      <c r="H191" s="17"/>
      <c r="I191" s="17"/>
      <c r="J191" s="17"/>
    </row>
    <row r="192" spans="3:10" x14ac:dyDescent="0.25">
      <c r="C192" s="17"/>
      <c r="D192" s="17"/>
      <c r="E192" s="17"/>
      <c r="G192" s="17"/>
      <c r="H192" s="17"/>
      <c r="I192" s="17"/>
      <c r="J192" s="17"/>
    </row>
    <row r="193" spans="3:10" x14ac:dyDescent="0.25">
      <c r="C193" s="17"/>
      <c r="D193" s="17"/>
      <c r="E193" s="17"/>
      <c r="G193" s="17"/>
      <c r="H193" s="17"/>
      <c r="I193" s="17"/>
      <c r="J193" s="17"/>
    </row>
    <row r="194" spans="3:10" x14ac:dyDescent="0.25">
      <c r="C194" s="17"/>
      <c r="D194" s="17"/>
      <c r="E194" s="17"/>
      <c r="G194" s="17"/>
      <c r="H194" s="17"/>
      <c r="I194" s="17"/>
      <c r="J194" s="17"/>
    </row>
    <row r="195" spans="3:10" x14ac:dyDescent="0.25">
      <c r="C195" s="17"/>
      <c r="D195" s="17"/>
      <c r="E195" s="17"/>
      <c r="G195" s="17"/>
      <c r="H195" s="17"/>
      <c r="I195" s="17"/>
      <c r="J195" s="17"/>
    </row>
    <row r="196" spans="3:10" x14ac:dyDescent="0.25">
      <c r="C196" s="17"/>
      <c r="D196" s="17"/>
      <c r="E196" s="17"/>
      <c r="G196" s="17"/>
      <c r="H196" s="17"/>
      <c r="I196" s="17"/>
      <c r="J196" s="17"/>
    </row>
    <row r="197" spans="3:10" x14ac:dyDescent="0.25">
      <c r="C197" s="17"/>
      <c r="D197" s="17"/>
      <c r="E197" s="17"/>
      <c r="G197" s="17"/>
      <c r="H197" s="17"/>
      <c r="I197" s="17"/>
      <c r="J197" s="17"/>
    </row>
    <row r="198" spans="3:10" x14ac:dyDescent="0.25">
      <c r="C198" s="17"/>
      <c r="D198" s="17"/>
      <c r="E198" s="17"/>
      <c r="G198" s="17"/>
      <c r="H198" s="17"/>
      <c r="I198" s="17"/>
      <c r="J198" s="17"/>
    </row>
    <row r="199" spans="3:10" x14ac:dyDescent="0.25">
      <c r="C199" s="17"/>
      <c r="D199" s="17"/>
      <c r="E199" s="17"/>
      <c r="G199" s="17"/>
      <c r="H199" s="17"/>
      <c r="I199" s="17"/>
      <c r="J199" s="17"/>
    </row>
    <row r="200" spans="3:10" x14ac:dyDescent="0.25">
      <c r="C200" s="17"/>
      <c r="D200" s="17"/>
      <c r="E200" s="17"/>
      <c r="G200" s="17"/>
      <c r="H200" s="17"/>
      <c r="I200" s="17"/>
      <c r="J200" s="17"/>
    </row>
    <row r="201" spans="3:10" x14ac:dyDescent="0.25">
      <c r="C201" s="17"/>
      <c r="D201" s="17"/>
      <c r="E201" s="17"/>
      <c r="G201" s="17"/>
      <c r="H201" s="17"/>
      <c r="I201" s="17"/>
      <c r="J201" s="17"/>
    </row>
    <row r="202" spans="3:10" x14ac:dyDescent="0.25">
      <c r="C202" s="17"/>
      <c r="D202" s="17"/>
      <c r="E202" s="17"/>
      <c r="G202" s="17"/>
      <c r="H202" s="17"/>
      <c r="I202" s="17"/>
      <c r="J202" s="17"/>
    </row>
    <row r="203" spans="3:10" x14ac:dyDescent="0.25">
      <c r="C203" s="17"/>
      <c r="D203" s="17"/>
      <c r="E203" s="17"/>
      <c r="G203" s="17"/>
      <c r="H203" s="17"/>
      <c r="I203" s="17"/>
      <c r="J203" s="17"/>
    </row>
    <row r="204" spans="3:10" x14ac:dyDescent="0.25">
      <c r="C204" s="17"/>
      <c r="D204" s="17"/>
      <c r="E204" s="17"/>
      <c r="G204" s="17"/>
      <c r="H204" s="17"/>
      <c r="I204" s="17"/>
      <c r="J204" s="17"/>
    </row>
    <row r="205" spans="3:10" x14ac:dyDescent="0.25">
      <c r="C205" s="17"/>
      <c r="D205" s="17"/>
      <c r="E205" s="17"/>
      <c r="G205" s="17"/>
      <c r="H205" s="17"/>
      <c r="I205" s="17"/>
      <c r="J205" s="17"/>
    </row>
    <row r="206" spans="3:10" x14ac:dyDescent="0.25">
      <c r="C206" s="17"/>
      <c r="D206" s="17"/>
      <c r="E206" s="17"/>
      <c r="G206" s="17"/>
      <c r="H206" s="17"/>
      <c r="I206" s="17"/>
      <c r="J206" s="17"/>
    </row>
    <row r="207" spans="3:10" x14ac:dyDescent="0.25">
      <c r="C207" s="17"/>
      <c r="D207" s="17"/>
      <c r="E207" s="17"/>
      <c r="G207" s="17"/>
      <c r="H207" s="17"/>
      <c r="I207" s="17"/>
      <c r="J207" s="17"/>
    </row>
    <row r="208" spans="3:10" x14ac:dyDescent="0.25">
      <c r="C208" s="17"/>
      <c r="D208" s="17"/>
      <c r="E208" s="17"/>
      <c r="G208" s="17"/>
      <c r="H208" s="17"/>
      <c r="I208" s="17"/>
      <c r="J208" s="17"/>
    </row>
    <row r="209" spans="3:10" x14ac:dyDescent="0.25">
      <c r="C209" s="17"/>
      <c r="D209" s="17"/>
      <c r="E209" s="17"/>
      <c r="G209" s="17"/>
      <c r="H209" s="17"/>
      <c r="I209" s="17"/>
      <c r="J209" s="17"/>
    </row>
    <row r="210" spans="3:10" x14ac:dyDescent="0.25">
      <c r="C210" s="17"/>
      <c r="D210" s="17"/>
      <c r="E210" s="17"/>
      <c r="G210" s="17"/>
      <c r="H210" s="17"/>
      <c r="I210" s="17"/>
      <c r="J210" s="17"/>
    </row>
    <row r="211" spans="3:10" x14ac:dyDescent="0.25">
      <c r="C211" s="17"/>
      <c r="D211" s="17"/>
      <c r="E211" s="17"/>
      <c r="G211" s="17"/>
      <c r="H211" s="17"/>
      <c r="I211" s="17"/>
      <c r="J211" s="17"/>
    </row>
    <row r="212" spans="3:10" x14ac:dyDescent="0.25">
      <c r="C212" s="17"/>
      <c r="D212" s="17"/>
      <c r="E212" s="17"/>
      <c r="G212" s="17"/>
      <c r="H212" s="17"/>
      <c r="I212" s="17"/>
      <c r="J212" s="17"/>
    </row>
    <row r="213" spans="3:10" x14ac:dyDescent="0.25">
      <c r="C213" s="17"/>
      <c r="D213" s="17"/>
      <c r="E213" s="17"/>
      <c r="G213" s="17"/>
      <c r="H213" s="17"/>
      <c r="I213" s="17"/>
      <c r="J213" s="17"/>
    </row>
    <row r="214" spans="3:10" x14ac:dyDescent="0.25">
      <c r="C214" s="17"/>
      <c r="D214" s="17"/>
      <c r="E214" s="17"/>
      <c r="G214" s="17"/>
      <c r="H214" s="17"/>
      <c r="I214" s="17"/>
      <c r="J214" s="17"/>
    </row>
    <row r="215" spans="3:10" x14ac:dyDescent="0.25">
      <c r="C215" s="17"/>
      <c r="D215" s="17"/>
      <c r="E215" s="17"/>
      <c r="G215" s="17"/>
      <c r="H215" s="17"/>
      <c r="I215" s="17"/>
      <c r="J215" s="17"/>
    </row>
    <row r="216" spans="3:10" x14ac:dyDescent="0.25">
      <c r="C216" s="17"/>
      <c r="D216" s="17"/>
      <c r="E216" s="17"/>
      <c r="G216" s="17"/>
      <c r="H216" s="17"/>
      <c r="I216" s="17"/>
      <c r="J216" s="17"/>
    </row>
    <row r="217" spans="3:10" x14ac:dyDescent="0.25">
      <c r="C217" s="17"/>
      <c r="D217" s="17"/>
      <c r="E217" s="17"/>
      <c r="G217" s="17"/>
      <c r="H217" s="17"/>
      <c r="I217" s="17"/>
      <c r="J217" s="17"/>
    </row>
    <row r="218" spans="3:10" x14ac:dyDescent="0.25">
      <c r="C218" s="17"/>
      <c r="D218" s="17"/>
      <c r="E218" s="17"/>
      <c r="G218" s="17"/>
      <c r="H218" s="17"/>
      <c r="I218" s="17"/>
      <c r="J218" s="17"/>
    </row>
    <row r="219" spans="3:10" x14ac:dyDescent="0.25">
      <c r="C219" s="17"/>
      <c r="D219" s="17"/>
      <c r="E219" s="17"/>
      <c r="G219" s="17"/>
      <c r="H219" s="17"/>
      <c r="I219" s="17"/>
      <c r="J219" s="17"/>
    </row>
    <row r="220" spans="3:10" x14ac:dyDescent="0.25">
      <c r="C220" s="17"/>
      <c r="D220" s="17"/>
      <c r="E220" s="17"/>
      <c r="G220" s="17"/>
      <c r="H220" s="17"/>
      <c r="I220" s="17"/>
      <c r="J220" s="17"/>
    </row>
    <row r="221" spans="3:10" x14ac:dyDescent="0.25">
      <c r="C221" s="17"/>
      <c r="D221" s="17"/>
      <c r="E221" s="17"/>
      <c r="G221" s="17"/>
      <c r="H221" s="17"/>
      <c r="I221" s="17"/>
      <c r="J221" s="17"/>
    </row>
    <row r="222" spans="3:10" x14ac:dyDescent="0.25">
      <c r="C222" s="17"/>
      <c r="D222" s="17"/>
      <c r="E222" s="17"/>
      <c r="G222" s="17"/>
      <c r="H222" s="17"/>
      <c r="I222" s="17"/>
      <c r="J222" s="17"/>
    </row>
    <row r="223" spans="3:10" x14ac:dyDescent="0.25">
      <c r="C223" s="17"/>
      <c r="D223" s="17"/>
      <c r="E223" s="17"/>
      <c r="G223" s="17"/>
      <c r="H223" s="17"/>
      <c r="I223" s="17"/>
      <c r="J223" s="17"/>
    </row>
    <row r="224" spans="3:10" x14ac:dyDescent="0.25">
      <c r="C224" s="17"/>
      <c r="D224" s="17"/>
      <c r="E224" s="17"/>
      <c r="G224" s="17"/>
      <c r="H224" s="17"/>
      <c r="I224" s="17"/>
      <c r="J224" s="17"/>
    </row>
    <row r="225" spans="3:10" x14ac:dyDescent="0.25">
      <c r="C225" s="17"/>
      <c r="D225" s="17"/>
      <c r="E225" s="17"/>
      <c r="G225" s="17"/>
      <c r="H225" s="17"/>
      <c r="I225" s="17"/>
      <c r="J225" s="17"/>
    </row>
    <row r="226" spans="3:10" x14ac:dyDescent="0.25">
      <c r="C226" s="17"/>
      <c r="D226" s="17"/>
      <c r="E226" s="17"/>
      <c r="G226" s="17"/>
      <c r="H226" s="17"/>
      <c r="I226" s="17"/>
      <c r="J226" s="17"/>
    </row>
    <row r="227" spans="3:10" x14ac:dyDescent="0.25">
      <c r="C227" s="17"/>
      <c r="D227" s="17"/>
      <c r="E227" s="17"/>
      <c r="G227" s="17"/>
      <c r="H227" s="17"/>
      <c r="I227" s="17"/>
      <c r="J227" s="17"/>
    </row>
    <row r="228" spans="3:10" x14ac:dyDescent="0.25">
      <c r="C228" s="17"/>
      <c r="D228" s="17"/>
      <c r="E228" s="17"/>
      <c r="G228" s="17"/>
      <c r="H228" s="17"/>
      <c r="I228" s="17"/>
      <c r="J228" s="17"/>
    </row>
    <row r="229" spans="3:10" x14ac:dyDescent="0.25">
      <c r="C229" s="17"/>
      <c r="D229" s="17"/>
      <c r="E229" s="17"/>
      <c r="G229" s="17"/>
      <c r="H229" s="17"/>
      <c r="I229" s="17"/>
      <c r="J229" s="17"/>
    </row>
    <row r="230" spans="3:10" x14ac:dyDescent="0.25">
      <c r="C230" s="17"/>
      <c r="D230" s="17"/>
      <c r="E230" s="17"/>
      <c r="G230" s="17"/>
      <c r="H230" s="17"/>
      <c r="I230" s="17"/>
      <c r="J230" s="17"/>
    </row>
    <row r="231" spans="3:10" x14ac:dyDescent="0.25">
      <c r="C231" s="17"/>
      <c r="D231" s="17"/>
      <c r="E231" s="17"/>
      <c r="G231" s="17"/>
      <c r="H231" s="17"/>
      <c r="I231" s="17"/>
      <c r="J231" s="17"/>
    </row>
    <row r="232" spans="3:10" x14ac:dyDescent="0.25">
      <c r="C232" s="17"/>
      <c r="D232" s="17"/>
      <c r="E232" s="17"/>
      <c r="G232" s="17"/>
      <c r="H232" s="17"/>
      <c r="I232" s="17"/>
      <c r="J232" s="17"/>
    </row>
  </sheetData>
  <mergeCells count="2">
    <mergeCell ref="A1:M1"/>
    <mergeCell ref="A27:O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OCTOBER 2022</vt:lpstr>
      <vt:lpstr>Sheet2</vt:lpstr>
      <vt:lpstr>Sheet1</vt:lpstr>
      <vt:lpstr>'OCTOBER 2022'!Print_Area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2022-10-27T13:34:51Z</cp:lastPrinted>
  <dcterms:created xsi:type="dcterms:W3CDTF">2014-07-29T17:53:55Z</dcterms:created>
  <dcterms:modified xsi:type="dcterms:W3CDTF">2022-10-28T15:53:21Z</dcterms:modified>
</cp:coreProperties>
</file>