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eeds\"/>
    </mc:Choice>
  </mc:AlternateContent>
  <bookViews>
    <workbookView xWindow="60" yWindow="525" windowWidth="19320" windowHeight="10995"/>
  </bookViews>
  <sheets>
    <sheet name="2017" sheetId="1" r:id="rId1"/>
    <sheet name="District Chart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2439" i="1" l="1"/>
  <c r="K2425" i="1" l="1"/>
  <c r="N2394" i="1" l="1"/>
  <c r="K2394" i="1"/>
  <c r="K2393" i="1"/>
  <c r="N2393" i="1"/>
  <c r="K2373" i="1" l="1"/>
  <c r="K2374" i="1"/>
  <c r="N2373" i="1"/>
  <c r="N2374" i="1"/>
  <c r="N2329" i="1" l="1"/>
  <c r="K2231" i="1" l="1"/>
  <c r="N2231" i="1"/>
  <c r="K2232" i="1"/>
  <c r="N2232" i="1"/>
  <c r="K2233" i="1"/>
  <c r="N2233" i="1"/>
  <c r="K2234" i="1"/>
  <c r="N2234" i="1"/>
  <c r="K2235" i="1"/>
  <c r="N2235" i="1"/>
  <c r="K2237" i="1"/>
  <c r="N2237" i="1"/>
  <c r="K2238" i="1"/>
  <c r="N2238" i="1"/>
  <c r="K2239" i="1"/>
  <c r="N2239" i="1"/>
  <c r="K2240" i="1"/>
  <c r="N2240" i="1"/>
  <c r="K2241" i="1"/>
  <c r="N2241" i="1"/>
  <c r="K2245" i="1"/>
  <c r="N2245" i="1"/>
  <c r="K2247" i="1"/>
  <c r="N2247" i="1"/>
  <c r="K2248" i="1"/>
  <c r="N2248" i="1"/>
  <c r="K2249" i="1"/>
  <c r="N2249" i="1"/>
  <c r="N2250" i="1"/>
  <c r="K2251" i="1"/>
  <c r="N2251" i="1"/>
  <c r="K2254" i="1"/>
  <c r="N2254" i="1"/>
  <c r="K2255" i="1"/>
  <c r="N2255" i="1"/>
  <c r="K2256" i="1"/>
  <c r="N2256" i="1"/>
  <c r="K2257" i="1"/>
  <c r="N2257" i="1"/>
  <c r="K2260" i="1"/>
  <c r="N2260" i="1"/>
  <c r="K2261" i="1"/>
  <c r="N2261" i="1"/>
  <c r="K2262" i="1"/>
  <c r="N2262" i="1"/>
  <c r="K2263" i="1"/>
  <c r="N2263" i="1"/>
  <c r="K2264" i="1"/>
  <c r="N2264" i="1"/>
  <c r="K2265" i="1"/>
  <c r="N2265" i="1"/>
  <c r="K2266" i="1"/>
  <c r="N2266" i="1"/>
  <c r="K2267" i="1"/>
  <c r="N2267" i="1"/>
  <c r="K2268" i="1"/>
  <c r="N2268" i="1"/>
  <c r="K2269" i="1"/>
  <c r="N2269" i="1"/>
  <c r="K2270" i="1"/>
  <c r="N2270" i="1"/>
  <c r="K2273" i="1"/>
  <c r="N2273" i="1"/>
  <c r="K2274" i="1"/>
  <c r="N2274" i="1"/>
  <c r="K2275" i="1"/>
  <c r="N2275" i="1"/>
  <c r="K2276" i="1"/>
  <c r="N2276" i="1"/>
  <c r="K2277" i="1"/>
  <c r="N2277" i="1"/>
  <c r="K2278" i="1"/>
  <c r="N2278" i="1"/>
  <c r="K2279" i="1"/>
  <c r="N2279" i="1"/>
  <c r="K2280" i="1"/>
  <c r="N2280" i="1"/>
  <c r="K2281" i="1"/>
  <c r="N2281" i="1"/>
  <c r="K2284" i="1"/>
  <c r="N2284" i="1"/>
  <c r="K2310" i="1"/>
  <c r="N2310" i="1"/>
  <c r="K2285" i="1"/>
  <c r="N2285" i="1"/>
  <c r="K2286" i="1"/>
  <c r="N2286" i="1"/>
  <c r="K2287" i="1"/>
  <c r="N2287" i="1"/>
  <c r="K2288" i="1"/>
  <c r="N2288" i="1"/>
  <c r="K2289" i="1"/>
  <c r="N2289" i="1"/>
  <c r="K2290" i="1"/>
  <c r="N2290" i="1"/>
  <c r="K2291" i="1"/>
  <c r="N2291" i="1"/>
  <c r="K2292" i="1"/>
  <c r="N2292" i="1"/>
  <c r="K2293" i="1"/>
  <c r="N2293" i="1"/>
  <c r="K2294" i="1"/>
  <c r="N2294" i="1"/>
  <c r="K2295" i="1"/>
  <c r="N2295" i="1"/>
  <c r="K2296" i="1"/>
  <c r="N2296" i="1"/>
  <c r="K2297" i="1"/>
  <c r="N2297" i="1"/>
  <c r="K2300" i="1"/>
  <c r="N2300" i="1"/>
  <c r="K2301" i="1"/>
  <c r="N2301" i="1"/>
  <c r="K2302" i="1"/>
  <c r="N2302" i="1"/>
  <c r="K2303" i="1"/>
  <c r="N2303" i="1"/>
  <c r="K2304" i="1"/>
  <c r="N2304" i="1"/>
  <c r="K2305" i="1"/>
  <c r="N2305" i="1"/>
  <c r="K2306" i="1"/>
  <c r="N2306" i="1"/>
  <c r="K2307" i="1"/>
  <c r="N2307" i="1"/>
  <c r="K2311" i="1"/>
  <c r="N2311" i="1"/>
  <c r="K2312" i="1"/>
  <c r="N2312" i="1"/>
  <c r="K2313" i="1"/>
  <c r="N2313" i="1"/>
  <c r="K2314" i="1"/>
  <c r="N2314" i="1"/>
  <c r="K2315" i="1"/>
  <c r="N2315" i="1"/>
  <c r="K2316" i="1"/>
  <c r="N2316" i="1"/>
  <c r="K2317" i="1"/>
  <c r="K2319" i="1"/>
  <c r="N2319" i="1"/>
  <c r="K2320" i="1"/>
  <c r="N2320" i="1"/>
  <c r="K2321" i="1"/>
  <c r="N2321" i="1"/>
  <c r="K2322" i="1"/>
  <c r="N2322" i="1"/>
  <c r="K2323" i="1"/>
  <c r="N2323" i="1"/>
  <c r="K2324" i="1"/>
  <c r="N2324" i="1"/>
  <c r="K2325" i="1"/>
  <c r="N2325" i="1"/>
  <c r="K2326" i="1"/>
  <c r="N2326" i="1"/>
  <c r="K2329" i="1"/>
  <c r="K2336" i="1"/>
  <c r="N2336" i="1"/>
  <c r="K2337" i="1"/>
  <c r="N2337" i="1"/>
  <c r="K2330" i="1"/>
  <c r="N2330" i="1"/>
  <c r="K2331" i="1"/>
  <c r="N2331" i="1"/>
  <c r="K2332" i="1"/>
  <c r="N2332" i="1"/>
  <c r="K2333" i="1"/>
  <c r="N2333" i="1"/>
  <c r="K2338" i="1"/>
  <c r="N2338" i="1"/>
  <c r="K2339" i="1"/>
  <c r="N2339" i="1"/>
  <c r="K2340" i="1"/>
  <c r="N2340" i="1"/>
  <c r="K2341" i="1"/>
  <c r="N2341" i="1"/>
  <c r="K2342" i="1"/>
  <c r="N2342" i="1"/>
  <c r="K2343" i="1"/>
  <c r="N2343" i="1"/>
  <c r="K2344" i="1"/>
  <c r="N2344" i="1"/>
  <c r="K2347" i="1"/>
  <c r="N2347" i="1"/>
  <c r="K2348" i="1"/>
  <c r="N2348" i="1"/>
  <c r="K2349" i="1"/>
  <c r="N2349" i="1"/>
  <c r="K2350" i="1"/>
  <c r="N2350" i="1"/>
  <c r="K2353" i="1"/>
  <c r="N2353" i="1"/>
  <c r="K2354" i="1"/>
  <c r="N2354" i="1"/>
  <c r="K2355" i="1"/>
  <c r="N2355" i="1"/>
  <c r="K2356" i="1"/>
  <c r="N2356" i="1"/>
  <c r="K2357" i="1"/>
  <c r="N2357" i="1"/>
  <c r="K2358" i="1"/>
  <c r="N2358" i="1"/>
  <c r="K2359" i="1"/>
  <c r="N2359" i="1"/>
  <c r="K2360" i="1"/>
  <c r="N2360" i="1"/>
  <c r="K2361" i="1"/>
  <c r="N2361" i="1"/>
  <c r="K2362" i="1"/>
  <c r="N2362" i="1"/>
  <c r="K2363" i="1"/>
  <c r="N2363" i="1"/>
  <c r="K2364" i="1"/>
  <c r="N2364" i="1"/>
  <c r="K2365" i="1"/>
  <c r="N2365" i="1"/>
  <c r="K2366" i="1"/>
  <c r="N2366" i="1"/>
  <c r="K2367" i="1"/>
  <c r="N2367" i="1"/>
  <c r="K2368" i="1"/>
  <c r="N2368" i="1"/>
  <c r="K2369" i="1"/>
  <c r="N2369" i="1"/>
  <c r="K2370" i="1"/>
  <c r="N2370" i="1"/>
  <c r="K2375" i="1"/>
  <c r="N2375" i="1"/>
  <c r="K2376" i="1"/>
  <c r="N2376" i="1"/>
  <c r="K2377" i="1"/>
  <c r="N2377" i="1"/>
  <c r="K2378" i="1"/>
  <c r="N2378" i="1"/>
  <c r="K2379" i="1"/>
  <c r="N2379" i="1"/>
  <c r="K2380" i="1"/>
  <c r="N2380" i="1"/>
  <c r="K2381" i="1"/>
  <c r="N2381" i="1"/>
  <c r="K2382" i="1"/>
  <c r="N2382" i="1"/>
  <c r="K2383" i="1"/>
  <c r="N2383" i="1"/>
  <c r="K2384" i="1"/>
  <c r="N2384" i="1"/>
  <c r="K2385" i="1"/>
  <c r="N2385" i="1"/>
  <c r="K2386" i="1"/>
  <c r="N2386" i="1"/>
  <c r="K2387" i="1"/>
  <c r="N2387" i="1"/>
  <c r="K2388" i="1"/>
  <c r="N2388" i="1"/>
  <c r="K2389" i="1"/>
  <c r="N2389" i="1"/>
  <c r="K2390" i="1"/>
  <c r="N2390" i="1"/>
  <c r="K2391" i="1"/>
  <c r="N2391" i="1"/>
  <c r="K2392" i="1"/>
  <c r="N2392" i="1"/>
  <c r="K2395" i="1"/>
  <c r="N2395" i="1"/>
  <c r="K2396" i="1"/>
  <c r="N2396" i="1"/>
  <c r="K2397" i="1"/>
  <c r="N2397" i="1"/>
  <c r="K2398" i="1"/>
  <c r="N2398" i="1"/>
  <c r="K2399" i="1"/>
  <c r="N2399" i="1"/>
  <c r="K2400" i="1"/>
  <c r="K2402" i="1"/>
  <c r="N2402" i="1"/>
  <c r="K2403" i="1"/>
  <c r="N2403" i="1"/>
  <c r="K2404" i="1"/>
  <c r="N2404" i="1"/>
  <c r="K2405" i="1"/>
  <c r="N2405" i="1"/>
  <c r="K2406" i="1"/>
  <c r="N2406" i="1"/>
  <c r="K2407" i="1"/>
  <c r="N2407" i="1"/>
  <c r="K2408" i="1"/>
  <c r="N2408" i="1"/>
  <c r="K2409" i="1"/>
  <c r="N2409" i="1"/>
  <c r="K2410" i="1"/>
  <c r="N2410" i="1"/>
  <c r="K2411" i="1"/>
  <c r="N2411" i="1"/>
  <c r="K2412" i="1"/>
  <c r="N2412" i="1"/>
  <c r="K2413" i="1"/>
  <c r="N2413" i="1"/>
  <c r="K2414" i="1"/>
  <c r="N2414" i="1"/>
  <c r="K2415" i="1"/>
  <c r="N2415" i="1"/>
  <c r="K2416" i="1"/>
  <c r="N2416" i="1"/>
  <c r="K2417" i="1"/>
  <c r="N2417" i="1"/>
  <c r="K2418" i="1"/>
  <c r="N2418" i="1"/>
  <c r="K2419" i="1"/>
  <c r="N2419" i="1"/>
  <c r="K2420" i="1"/>
  <c r="N2420" i="1"/>
  <c r="K2421" i="1"/>
  <c r="N2421" i="1"/>
  <c r="K2422" i="1"/>
  <c r="N2422" i="1"/>
  <c r="K2423" i="1"/>
  <c r="N2423" i="1"/>
  <c r="K2424" i="1"/>
  <c r="N2424" i="1"/>
  <c r="K2427" i="1"/>
  <c r="N2427" i="1"/>
  <c r="K2428" i="1"/>
  <c r="K2430" i="1"/>
  <c r="N2430" i="1"/>
  <c r="K2431" i="1"/>
  <c r="N2431" i="1"/>
  <c r="K2432" i="1"/>
  <c r="N2432" i="1"/>
  <c r="K2433" i="1"/>
  <c r="N2433" i="1"/>
  <c r="K2434" i="1"/>
  <c r="N2434" i="1"/>
  <c r="N2220" i="1"/>
  <c r="N2428" i="1" l="1"/>
  <c r="N2435" i="1"/>
  <c r="N2400" i="1"/>
  <c r="N2351" i="1"/>
  <c r="N2371" i="1"/>
  <c r="N2345" i="1"/>
  <c r="N2334" i="1"/>
  <c r="N2327" i="1"/>
  <c r="N2317" i="1"/>
  <c r="N2308" i="1"/>
  <c r="N2298" i="1"/>
  <c r="N2282" i="1"/>
  <c r="N2271" i="1"/>
  <c r="N2258" i="1"/>
  <c r="N2223" i="1"/>
  <c r="N2224" i="1"/>
  <c r="N2225" i="1"/>
  <c r="N2226" i="1"/>
  <c r="N2227" i="1"/>
  <c r="N2228" i="1"/>
  <c r="N2229" i="1"/>
  <c r="N2230" i="1"/>
  <c r="K2223" i="1"/>
  <c r="K2224" i="1"/>
  <c r="K2225" i="1"/>
  <c r="K2226" i="1"/>
  <c r="K2227" i="1"/>
  <c r="K2228" i="1"/>
  <c r="K2229" i="1"/>
  <c r="K2230" i="1"/>
  <c r="N2214" i="1"/>
  <c r="N2215" i="1"/>
  <c r="N2216" i="1"/>
  <c r="N2217" i="1"/>
  <c r="N2218" i="1"/>
  <c r="N2219" i="1"/>
  <c r="N2244" i="1"/>
  <c r="N2252" i="1" s="1"/>
  <c r="K2214" i="1"/>
  <c r="K2216" i="1"/>
  <c r="K2217" i="1"/>
  <c r="K2218" i="1"/>
  <c r="K2219" i="1"/>
  <c r="K2220" i="1"/>
  <c r="K2244" i="1"/>
  <c r="N2242" i="1" l="1"/>
  <c r="K2194" i="1"/>
  <c r="K2195" i="1"/>
  <c r="K2196" i="1"/>
  <c r="K2197" i="1"/>
  <c r="K2198" i="1"/>
  <c r="K2199" i="1"/>
  <c r="K2200" i="1"/>
  <c r="N2194" i="1"/>
  <c r="N2195" i="1"/>
  <c r="N2196" i="1"/>
  <c r="N2197" i="1"/>
  <c r="N2198" i="1"/>
  <c r="N2199" i="1"/>
  <c r="N2200" i="1"/>
  <c r="K2202" i="1" l="1"/>
  <c r="K2203" i="1"/>
  <c r="K2206" i="1"/>
  <c r="K2207" i="1"/>
  <c r="K2208" i="1"/>
  <c r="K2209" i="1"/>
  <c r="K2210" i="1"/>
  <c r="K2211" i="1"/>
  <c r="K2212" i="1"/>
  <c r="K2213" i="1"/>
  <c r="N2202" i="1"/>
  <c r="N2203" i="1"/>
  <c r="N2206" i="1"/>
  <c r="N2207" i="1"/>
  <c r="N2208" i="1"/>
  <c r="N2209" i="1"/>
  <c r="N2210" i="1"/>
  <c r="N2211" i="1"/>
  <c r="N2212" i="1"/>
  <c r="N2213" i="1"/>
  <c r="N2221" i="1" l="1"/>
  <c r="M2171" i="1"/>
  <c r="K2052" i="1" l="1"/>
  <c r="N2044" i="1" l="1"/>
  <c r="N2045" i="1"/>
  <c r="N2046" i="1"/>
  <c r="K2044" i="1"/>
  <c r="K2045" i="1"/>
  <c r="K2046" i="1"/>
  <c r="K1950" i="1" l="1"/>
  <c r="K1949" i="1"/>
  <c r="N1950" i="1"/>
  <c r="N1949" i="1"/>
  <c r="K1894" i="1" l="1"/>
  <c r="N1894" i="1"/>
  <c r="K1888" i="1" l="1"/>
  <c r="N1888" i="1"/>
  <c r="K1889" i="1"/>
  <c r="N1889" i="1"/>
  <c r="K1890" i="1"/>
  <c r="N1890" i="1"/>
  <c r="K1891" i="1"/>
  <c r="N1891" i="1"/>
  <c r="K1918" i="1"/>
  <c r="N1918" i="1"/>
  <c r="K1919" i="1"/>
  <c r="N1919" i="1"/>
  <c r="K1920" i="1"/>
  <c r="N1920" i="1"/>
  <c r="K1895" i="1"/>
  <c r="N1895" i="1"/>
  <c r="K1896" i="1"/>
  <c r="N1896" i="1"/>
  <c r="K1897" i="1"/>
  <c r="N1897" i="1"/>
  <c r="K1898" i="1"/>
  <c r="N1898" i="1"/>
  <c r="K1899" i="1"/>
  <c r="N1899" i="1"/>
  <c r="K1900" i="1"/>
  <c r="N1900" i="1"/>
  <c r="K1901" i="1"/>
  <c r="N1901" i="1"/>
  <c r="K1902" i="1"/>
  <c r="N1902" i="1"/>
  <c r="K1903" i="1"/>
  <c r="N1903" i="1"/>
  <c r="K1904" i="1"/>
  <c r="N1904" i="1"/>
  <c r="K1905" i="1"/>
  <c r="N1905" i="1"/>
  <c r="K1906" i="1"/>
  <c r="N1906" i="1"/>
  <c r="K1907" i="1"/>
  <c r="N1907" i="1"/>
  <c r="K1908" i="1"/>
  <c r="N1908" i="1"/>
  <c r="K1909" i="1"/>
  <c r="N1909" i="1"/>
  <c r="K1910" i="1"/>
  <c r="N1910" i="1"/>
  <c r="K1911" i="1"/>
  <c r="N1911" i="1"/>
  <c r="K1912" i="1"/>
  <c r="N1912" i="1"/>
  <c r="K1913" i="1"/>
  <c r="N1913" i="1"/>
  <c r="K1914" i="1"/>
  <c r="N1914" i="1"/>
  <c r="K1915" i="1"/>
  <c r="N1915" i="1"/>
  <c r="K1921" i="1"/>
  <c r="N1921" i="1"/>
  <c r="K1922" i="1"/>
  <c r="N1922" i="1"/>
  <c r="K1931" i="1"/>
  <c r="N1931" i="1"/>
  <c r="K1923" i="1"/>
  <c r="N1923" i="1"/>
  <c r="K1924" i="1"/>
  <c r="N1924" i="1"/>
  <c r="K1925" i="1"/>
  <c r="N1925" i="1"/>
  <c r="K1926" i="1"/>
  <c r="N1926" i="1"/>
  <c r="K1927" i="1"/>
  <c r="N1927" i="1"/>
  <c r="K1930" i="1"/>
  <c r="N1930" i="1"/>
  <c r="K1932" i="1"/>
  <c r="N1932" i="1"/>
  <c r="K1933" i="1"/>
  <c r="N1933" i="1"/>
  <c r="K1934" i="1"/>
  <c r="N1934" i="1"/>
  <c r="K1935" i="1"/>
  <c r="N1935" i="1"/>
  <c r="K1936" i="1"/>
  <c r="N1936" i="1"/>
  <c r="K1937" i="1"/>
  <c r="N1937" i="1"/>
  <c r="K1938" i="1"/>
  <c r="N1938" i="1"/>
  <c r="K1939" i="1"/>
  <c r="N1939" i="1"/>
  <c r="K1940" i="1"/>
  <c r="N1940" i="1"/>
  <c r="K1941" i="1"/>
  <c r="N1941" i="1"/>
  <c r="K1942" i="1"/>
  <c r="N1942" i="1"/>
  <c r="K1943" i="1"/>
  <c r="N1943" i="1"/>
  <c r="K1944" i="1"/>
  <c r="N1944" i="1"/>
  <c r="K1945" i="1"/>
  <c r="N1945" i="1"/>
  <c r="K1946" i="1"/>
  <c r="N1946" i="1"/>
  <c r="K1947" i="1"/>
  <c r="N1947" i="1"/>
  <c r="K1948" i="1"/>
  <c r="N1948" i="1"/>
  <c r="K1955" i="1"/>
  <c r="N1955" i="1"/>
  <c r="K1951" i="1"/>
  <c r="N1951" i="1"/>
  <c r="K1952" i="1"/>
  <c r="N1952" i="1"/>
  <c r="K1953" i="1"/>
  <c r="N1953" i="1"/>
  <c r="K1954" i="1"/>
  <c r="N1954" i="1"/>
  <c r="K1956" i="1"/>
  <c r="N1956" i="1"/>
  <c r="K1957" i="1"/>
  <c r="N1957" i="1"/>
  <c r="K1958" i="1"/>
  <c r="N1958" i="1"/>
  <c r="K1959" i="1"/>
  <c r="N1959" i="1"/>
  <c r="K1960" i="1"/>
  <c r="N1960" i="1"/>
  <c r="K1961" i="1"/>
  <c r="N1961" i="1"/>
  <c r="K1962" i="1"/>
  <c r="N1962" i="1"/>
  <c r="K1963" i="1"/>
  <c r="N1963" i="1"/>
  <c r="K1964" i="1"/>
  <c r="N1964" i="1"/>
  <c r="K1965" i="1"/>
  <c r="N1965" i="1"/>
  <c r="K1966" i="1"/>
  <c r="N1966" i="1"/>
  <c r="K1967" i="1"/>
  <c r="N1967" i="1"/>
  <c r="K1968" i="1"/>
  <c r="N1968" i="1"/>
  <c r="K1969" i="1"/>
  <c r="N1969" i="1"/>
  <c r="K1970" i="1"/>
  <c r="N1970" i="1"/>
  <c r="K1971" i="1"/>
  <c r="N1971" i="1"/>
  <c r="K1972" i="1"/>
  <c r="N1972" i="1"/>
  <c r="K1973" i="1"/>
  <c r="N1973" i="1"/>
  <c r="K1974" i="1"/>
  <c r="N1974" i="1"/>
  <c r="K1975" i="1"/>
  <c r="N1975" i="1"/>
  <c r="K1976" i="1"/>
  <c r="N1976" i="1"/>
  <c r="K1983" i="1"/>
  <c r="N1983" i="1"/>
  <c r="K1984" i="1"/>
  <c r="N1984" i="1"/>
  <c r="K1985" i="1"/>
  <c r="N1985" i="1"/>
  <c r="K1986" i="1"/>
  <c r="N1986" i="1"/>
  <c r="K1987" i="1"/>
  <c r="N1987" i="1"/>
  <c r="K1988" i="1"/>
  <c r="N1988" i="1"/>
  <c r="K1989" i="1"/>
  <c r="N1989" i="1"/>
  <c r="K1977" i="1"/>
  <c r="N1977" i="1"/>
  <c r="K1978" i="1"/>
  <c r="N1978" i="1"/>
  <c r="K1979" i="1"/>
  <c r="N1979" i="1"/>
  <c r="K1980" i="1"/>
  <c r="N1980" i="1"/>
  <c r="K1990" i="1"/>
  <c r="N1990" i="1"/>
  <c r="K1991" i="1"/>
  <c r="N1991" i="1"/>
  <c r="K1992" i="1"/>
  <c r="N1992" i="1"/>
  <c r="K1993" i="1"/>
  <c r="N1993" i="1"/>
  <c r="K1994" i="1"/>
  <c r="N1994" i="1"/>
  <c r="K1995" i="1"/>
  <c r="N1995" i="1"/>
  <c r="K1996" i="1"/>
  <c r="N1996" i="1"/>
  <c r="K1997" i="1"/>
  <c r="N1997" i="1"/>
  <c r="K1998" i="1"/>
  <c r="N1998" i="1"/>
  <c r="K1999" i="1"/>
  <c r="N1999" i="1"/>
  <c r="K2000" i="1"/>
  <c r="N2000" i="1"/>
  <c r="K2001" i="1"/>
  <c r="N2001" i="1"/>
  <c r="K2002" i="1"/>
  <c r="N2002" i="1"/>
  <c r="K2003" i="1"/>
  <c r="N2003" i="1"/>
  <c r="K2004" i="1"/>
  <c r="N2004" i="1"/>
  <c r="K2005" i="1"/>
  <c r="N2005" i="1"/>
  <c r="K2006" i="1"/>
  <c r="N2006" i="1"/>
  <c r="K2007" i="1"/>
  <c r="N2007" i="1"/>
  <c r="K2008" i="1"/>
  <c r="N2008" i="1"/>
  <c r="K2009" i="1"/>
  <c r="N2009" i="1"/>
  <c r="K2010" i="1"/>
  <c r="N2010" i="1"/>
  <c r="K2011" i="1"/>
  <c r="N2011" i="1"/>
  <c r="K2012" i="1"/>
  <c r="N2012" i="1"/>
  <c r="K2013" i="1"/>
  <c r="N2013" i="1"/>
  <c r="K2014" i="1"/>
  <c r="N2014" i="1"/>
  <c r="K2015" i="1"/>
  <c r="N2015" i="1"/>
  <c r="K2016" i="1"/>
  <c r="N2016" i="1"/>
  <c r="K2017" i="1"/>
  <c r="N2017" i="1"/>
  <c r="K2018" i="1"/>
  <c r="N2018" i="1"/>
  <c r="K2019" i="1"/>
  <c r="N2019" i="1"/>
  <c r="K2020" i="1"/>
  <c r="N2020" i="1"/>
  <c r="K2021" i="1"/>
  <c r="N2021" i="1"/>
  <c r="K2022" i="1"/>
  <c r="N2022" i="1"/>
  <c r="K2023" i="1"/>
  <c r="N2023" i="1"/>
  <c r="K2024" i="1"/>
  <c r="N2024" i="1"/>
  <c r="K2025" i="1"/>
  <c r="N2025" i="1"/>
  <c r="K2026" i="1"/>
  <c r="N2026" i="1"/>
  <c r="K2027" i="1"/>
  <c r="N2027" i="1"/>
  <c r="K2028" i="1"/>
  <c r="N2028" i="1"/>
  <c r="K2029" i="1"/>
  <c r="N2029" i="1"/>
  <c r="K2030" i="1"/>
  <c r="N2030" i="1"/>
  <c r="K2031" i="1"/>
  <c r="N2031" i="1"/>
  <c r="K2032" i="1"/>
  <c r="N2032" i="1"/>
  <c r="K2033" i="1"/>
  <c r="N2033" i="1"/>
  <c r="K2034" i="1"/>
  <c r="N2034" i="1"/>
  <c r="K2035" i="1"/>
  <c r="N2035" i="1"/>
  <c r="K2036" i="1"/>
  <c r="N2036" i="1"/>
  <c r="K2037" i="1"/>
  <c r="N2037" i="1"/>
  <c r="K2038" i="1"/>
  <c r="N2038" i="1"/>
  <c r="K2039" i="1"/>
  <c r="N2039" i="1"/>
  <c r="K2040" i="1"/>
  <c r="N2040" i="1"/>
  <c r="K2041" i="1"/>
  <c r="N2041" i="1"/>
  <c r="K2047" i="1"/>
  <c r="N2047" i="1"/>
  <c r="K2048" i="1"/>
  <c r="N2048" i="1"/>
  <c r="K2049" i="1"/>
  <c r="N2049" i="1"/>
  <c r="K2050" i="1"/>
  <c r="N2050" i="1"/>
  <c r="K2051" i="1"/>
  <c r="N2051" i="1"/>
  <c r="N2052" i="1"/>
  <c r="K2053" i="1"/>
  <c r="N2053" i="1"/>
  <c r="K2054" i="1"/>
  <c r="N2054" i="1"/>
  <c r="K2055" i="1"/>
  <c r="N2055" i="1"/>
  <c r="K2056" i="1"/>
  <c r="N2056" i="1"/>
  <c r="K2057" i="1"/>
  <c r="N2057" i="1"/>
  <c r="K2058" i="1"/>
  <c r="N2058" i="1"/>
  <c r="K2059" i="1"/>
  <c r="N2059" i="1"/>
  <c r="K2060" i="1"/>
  <c r="N2060" i="1"/>
  <c r="K2061" i="1"/>
  <c r="N2061" i="1"/>
  <c r="K2062" i="1"/>
  <c r="N2062" i="1"/>
  <c r="K2063" i="1"/>
  <c r="N2063" i="1"/>
  <c r="K2064" i="1"/>
  <c r="N2064" i="1"/>
  <c r="K2065" i="1"/>
  <c r="N2065" i="1"/>
  <c r="K2066" i="1"/>
  <c r="N2066" i="1"/>
  <c r="K2090" i="1"/>
  <c r="N2090" i="1"/>
  <c r="K2070" i="1"/>
  <c r="N2070" i="1"/>
  <c r="K2071" i="1"/>
  <c r="N2071" i="1"/>
  <c r="K2072" i="1"/>
  <c r="N2072" i="1"/>
  <c r="K2073" i="1"/>
  <c r="N2073" i="1"/>
  <c r="K2074" i="1"/>
  <c r="N2074" i="1"/>
  <c r="K2075" i="1"/>
  <c r="N2075" i="1"/>
  <c r="K2076" i="1"/>
  <c r="N2076" i="1"/>
  <c r="K2077" i="1"/>
  <c r="N2077" i="1"/>
  <c r="K2078" i="1"/>
  <c r="N2078" i="1"/>
  <c r="K2079" i="1"/>
  <c r="N2079" i="1"/>
  <c r="K2080" i="1"/>
  <c r="N2080" i="1"/>
  <c r="K2081" i="1"/>
  <c r="N2081" i="1"/>
  <c r="K2082" i="1"/>
  <c r="N2082" i="1"/>
  <c r="K2109" i="1"/>
  <c r="N2109" i="1"/>
  <c r="K2083" i="1"/>
  <c r="N2083" i="1"/>
  <c r="K2084" i="1"/>
  <c r="N2084" i="1"/>
  <c r="K2085" i="1"/>
  <c r="N2085" i="1"/>
  <c r="K2086" i="1"/>
  <c r="N2086" i="1"/>
  <c r="K2087" i="1"/>
  <c r="N2087" i="1"/>
  <c r="K2091" i="1"/>
  <c r="N2091" i="1"/>
  <c r="K2092" i="1"/>
  <c r="N2092" i="1"/>
  <c r="K2093" i="1"/>
  <c r="N2093" i="1"/>
  <c r="K2094" i="1"/>
  <c r="N2094" i="1"/>
  <c r="K2095" i="1"/>
  <c r="N2095" i="1"/>
  <c r="K2096" i="1"/>
  <c r="N2096" i="1"/>
  <c r="K2097" i="1"/>
  <c r="N2097" i="1"/>
  <c r="K2098" i="1"/>
  <c r="N2098" i="1"/>
  <c r="K2099" i="1"/>
  <c r="N2099" i="1"/>
  <c r="K2100" i="1"/>
  <c r="N2100" i="1"/>
  <c r="K2101" i="1"/>
  <c r="K2102" i="1"/>
  <c r="N2102" i="1"/>
  <c r="K2110" i="1"/>
  <c r="N2110" i="1"/>
  <c r="K2103" i="1"/>
  <c r="N2103" i="1"/>
  <c r="K2104" i="1"/>
  <c r="N2104" i="1"/>
  <c r="K2105" i="1"/>
  <c r="N2105" i="1"/>
  <c r="K2106" i="1"/>
  <c r="N2106" i="1"/>
  <c r="K2111" i="1"/>
  <c r="N2111" i="1"/>
  <c r="K2112" i="1"/>
  <c r="N2112" i="1"/>
  <c r="K2113" i="1"/>
  <c r="N2113" i="1"/>
  <c r="K2114" i="1"/>
  <c r="N2114" i="1"/>
  <c r="K2115" i="1"/>
  <c r="N2115" i="1"/>
  <c r="K2116" i="1"/>
  <c r="N2116" i="1"/>
  <c r="K2117" i="1"/>
  <c r="N2117" i="1"/>
  <c r="K2118" i="1"/>
  <c r="N2118" i="1"/>
  <c r="K2119" i="1"/>
  <c r="N2119" i="1"/>
  <c r="K2120" i="1"/>
  <c r="N2120" i="1"/>
  <c r="K2139" i="1"/>
  <c r="N2139" i="1"/>
  <c r="K2121" i="1"/>
  <c r="N2121" i="1"/>
  <c r="K2122" i="1"/>
  <c r="N2122" i="1"/>
  <c r="K2123" i="1"/>
  <c r="N2123" i="1"/>
  <c r="K2124" i="1"/>
  <c r="N2124" i="1"/>
  <c r="K2125" i="1"/>
  <c r="N2125" i="1"/>
  <c r="K2126" i="1"/>
  <c r="N2126" i="1"/>
  <c r="K2127" i="1"/>
  <c r="N2127" i="1"/>
  <c r="K2128" i="1"/>
  <c r="N2128" i="1"/>
  <c r="K2129" i="1"/>
  <c r="N2129" i="1"/>
  <c r="K2130" i="1"/>
  <c r="N2130" i="1"/>
  <c r="K2131" i="1"/>
  <c r="N2131" i="1"/>
  <c r="K2132" i="1"/>
  <c r="N2132" i="1"/>
  <c r="K2133" i="1"/>
  <c r="N2133" i="1"/>
  <c r="K2134" i="1"/>
  <c r="N2134" i="1"/>
  <c r="K2135" i="1"/>
  <c r="N2135" i="1"/>
  <c r="K2136" i="1"/>
  <c r="N2136" i="1"/>
  <c r="K2140" i="1"/>
  <c r="N2140" i="1"/>
  <c r="K2141" i="1"/>
  <c r="N2141" i="1"/>
  <c r="K2142" i="1"/>
  <c r="N2142" i="1"/>
  <c r="K2143" i="1"/>
  <c r="N2143" i="1"/>
  <c r="K2144" i="1"/>
  <c r="N2144" i="1"/>
  <c r="K2145" i="1"/>
  <c r="N2145" i="1"/>
  <c r="K2146" i="1"/>
  <c r="N2146" i="1"/>
  <c r="K2149" i="1"/>
  <c r="N2149" i="1"/>
  <c r="K2150" i="1"/>
  <c r="N2150" i="1"/>
  <c r="K2151" i="1"/>
  <c r="N2151" i="1"/>
  <c r="K2152" i="1"/>
  <c r="N2152" i="1"/>
  <c r="K2153" i="1"/>
  <c r="N2153" i="1"/>
  <c r="K2154" i="1"/>
  <c r="N2154" i="1"/>
  <c r="K2155" i="1"/>
  <c r="N2155" i="1"/>
  <c r="K2156" i="1"/>
  <c r="N2156" i="1"/>
  <c r="K2157" i="1"/>
  <c r="N2157" i="1"/>
  <c r="K2160" i="1"/>
  <c r="N2160" i="1"/>
  <c r="K2161" i="1"/>
  <c r="N2161" i="1"/>
  <c r="K2162" i="1"/>
  <c r="N2162" i="1"/>
  <c r="K2163" i="1"/>
  <c r="N2163" i="1"/>
  <c r="K2164" i="1"/>
  <c r="N2164" i="1"/>
  <c r="K2165" i="1"/>
  <c r="N2165" i="1"/>
  <c r="K2166" i="1"/>
  <c r="N2166" i="1"/>
  <c r="K2167" i="1"/>
  <c r="N2167" i="1"/>
  <c r="K2168" i="1"/>
  <c r="N2168" i="1"/>
  <c r="K2169" i="1"/>
  <c r="N2169" i="1"/>
  <c r="K2170" i="1"/>
  <c r="N2170" i="1"/>
  <c r="K2171" i="1"/>
  <c r="N2171" i="1"/>
  <c r="K2172" i="1"/>
  <c r="N2172" i="1"/>
  <c r="K2175" i="1"/>
  <c r="N2175" i="1"/>
  <c r="K2176" i="1"/>
  <c r="N2176" i="1"/>
  <c r="K2177" i="1"/>
  <c r="N2177" i="1"/>
  <c r="K2178" i="1"/>
  <c r="N2178" i="1"/>
  <c r="K2179" i="1"/>
  <c r="N2179" i="1"/>
  <c r="K2182" i="1"/>
  <c r="N2182" i="1"/>
  <c r="K2183" i="1"/>
  <c r="N2183" i="1"/>
  <c r="K2184" i="1"/>
  <c r="N2184" i="1"/>
  <c r="K2185" i="1"/>
  <c r="N2185" i="1"/>
  <c r="K2186" i="1"/>
  <c r="N2186" i="1"/>
  <c r="K2187" i="1"/>
  <c r="N2187" i="1"/>
  <c r="K2188" i="1"/>
  <c r="N2188" i="1"/>
  <c r="K2189" i="1"/>
  <c r="N2189" i="1"/>
  <c r="K2190" i="1"/>
  <c r="N2190" i="1"/>
  <c r="K2191" i="1"/>
  <c r="N2191" i="1"/>
  <c r="K2192" i="1"/>
  <c r="N2192" i="1"/>
  <c r="K2193" i="1"/>
  <c r="N2193" i="1"/>
  <c r="K2201" i="1"/>
  <c r="N2201" i="1"/>
  <c r="N2180" i="1" l="1"/>
  <c r="N2204" i="1"/>
  <c r="N2173" i="1"/>
  <c r="N2158" i="1"/>
  <c r="N2147" i="1"/>
  <c r="N2137" i="1"/>
  <c r="N2107" i="1"/>
  <c r="N2067" i="1"/>
  <c r="N2088" i="1"/>
  <c r="N2042" i="1"/>
  <c r="N1981" i="1"/>
  <c r="N1928" i="1"/>
  <c r="N1916" i="1"/>
  <c r="K1874" i="1"/>
  <c r="N1874" i="1"/>
  <c r="K1875" i="1"/>
  <c r="N1875" i="1"/>
  <c r="K1779" i="1" l="1"/>
  <c r="N1779" i="1"/>
  <c r="K1780" i="1"/>
  <c r="N1780" i="1"/>
  <c r="N1730" i="1" l="1"/>
  <c r="K1730" i="1"/>
  <c r="N1651" i="1" l="1"/>
  <c r="K1651" i="1"/>
  <c r="M1617" i="1" l="1"/>
  <c r="M1608" i="1" l="1"/>
  <c r="M1601" i="1" l="1"/>
  <c r="K1567" i="1" l="1"/>
  <c r="N1567" i="1"/>
  <c r="K1568" i="1"/>
  <c r="N1568" i="1"/>
  <c r="K1556" i="1" l="1"/>
  <c r="N1556" i="1" l="1"/>
  <c r="M1508" i="1" l="1"/>
  <c r="M1460" i="1" l="1"/>
  <c r="M1457" i="1" l="1"/>
  <c r="M1452" i="1" l="1"/>
  <c r="M1403" i="1" l="1"/>
  <c r="N1354" i="1" l="1"/>
  <c r="M1348" i="1" l="1"/>
  <c r="M1268" i="1" l="1"/>
  <c r="M1263" i="1" l="1"/>
  <c r="M1260" i="1" l="1"/>
  <c r="M1248" i="1" l="1"/>
  <c r="M1246" i="1" l="1"/>
  <c r="M1225" i="1" l="1"/>
  <c r="M1191" i="1" l="1"/>
  <c r="N1153" i="1" l="1"/>
  <c r="K1153" i="1"/>
  <c r="N1152" i="1"/>
  <c r="K1152" i="1"/>
  <c r="M1146" i="1" l="1"/>
  <c r="K1146" i="1" l="1"/>
  <c r="N1146" i="1"/>
  <c r="K1147" i="1"/>
  <c r="N1147" i="1"/>
  <c r="K1148" i="1"/>
  <c r="N1148" i="1"/>
  <c r="K1149" i="1"/>
  <c r="N1149" i="1"/>
  <c r="K1154" i="1"/>
  <c r="N1154" i="1"/>
  <c r="K1155" i="1"/>
  <c r="N1155" i="1"/>
  <c r="K1156" i="1"/>
  <c r="N1156" i="1"/>
  <c r="K1157" i="1"/>
  <c r="N1157" i="1"/>
  <c r="K1158" i="1"/>
  <c r="N1158" i="1"/>
  <c r="K1159" i="1"/>
  <c r="N1159" i="1"/>
  <c r="K1160" i="1"/>
  <c r="N1160" i="1"/>
  <c r="K1161" i="1"/>
  <c r="N1161" i="1"/>
  <c r="K1162" i="1"/>
  <c r="N1162" i="1"/>
  <c r="K1163" i="1"/>
  <c r="N1163" i="1"/>
  <c r="K1164" i="1"/>
  <c r="N1164" i="1"/>
  <c r="K1167" i="1"/>
  <c r="N1167" i="1"/>
  <c r="K1168" i="1"/>
  <c r="N1168" i="1"/>
  <c r="K1169" i="1"/>
  <c r="N1169" i="1"/>
  <c r="K1170" i="1"/>
  <c r="N1170" i="1"/>
  <c r="K1171" i="1"/>
  <c r="N1171" i="1"/>
  <c r="K1172" i="1"/>
  <c r="N1172" i="1"/>
  <c r="K1173" i="1"/>
  <c r="N1173" i="1"/>
  <c r="K1174" i="1"/>
  <c r="N1174" i="1"/>
  <c r="K1175" i="1"/>
  <c r="N1175" i="1"/>
  <c r="K1176" i="1"/>
  <c r="N1176" i="1"/>
  <c r="K1177" i="1"/>
  <c r="N1177" i="1"/>
  <c r="K1178" i="1"/>
  <c r="N1178" i="1"/>
  <c r="K1179" i="1"/>
  <c r="N1179" i="1"/>
  <c r="K1180" i="1"/>
  <c r="N1180" i="1"/>
  <c r="K1181" i="1"/>
  <c r="N1181" i="1"/>
  <c r="K1182" i="1"/>
  <c r="N1182" i="1"/>
  <c r="K1183" i="1"/>
  <c r="N1183" i="1"/>
  <c r="K1184" i="1"/>
  <c r="N1184" i="1"/>
  <c r="K1185" i="1"/>
  <c r="N1185" i="1"/>
  <c r="K1186" i="1"/>
  <c r="N1186" i="1"/>
  <c r="K1187" i="1"/>
  <c r="N1187" i="1"/>
  <c r="K1189" i="1"/>
  <c r="N1189" i="1"/>
  <c r="K1190" i="1"/>
  <c r="N1190" i="1"/>
  <c r="K1191" i="1"/>
  <c r="N1191" i="1"/>
  <c r="K1192" i="1"/>
  <c r="N1192" i="1"/>
  <c r="K1193" i="1"/>
  <c r="K1188" i="1"/>
  <c r="N1188" i="1"/>
  <c r="K1195" i="1"/>
  <c r="N1195" i="1"/>
  <c r="K1196" i="1"/>
  <c r="N1196" i="1"/>
  <c r="K1197" i="1"/>
  <c r="N1197" i="1"/>
  <c r="K1198" i="1"/>
  <c r="N1198" i="1"/>
  <c r="K1199" i="1"/>
  <c r="N1199" i="1"/>
  <c r="K1200" i="1"/>
  <c r="N1200" i="1"/>
  <c r="K1203" i="1"/>
  <c r="N1203" i="1"/>
  <c r="K1204" i="1"/>
  <c r="N1204" i="1"/>
  <c r="K1205" i="1"/>
  <c r="N1205" i="1"/>
  <c r="K1206" i="1"/>
  <c r="N1206" i="1"/>
  <c r="K1207" i="1"/>
  <c r="N1207" i="1"/>
  <c r="K1210" i="1"/>
  <c r="N1210" i="1"/>
  <c r="K1211" i="1"/>
  <c r="N1211" i="1"/>
  <c r="K1212" i="1"/>
  <c r="N1212" i="1"/>
  <c r="K1213" i="1"/>
  <c r="N1213" i="1"/>
  <c r="K1241" i="1"/>
  <c r="N1241" i="1"/>
  <c r="K1242" i="1"/>
  <c r="N1242" i="1"/>
  <c r="K1243" i="1"/>
  <c r="N1243" i="1"/>
  <c r="K1225" i="1"/>
  <c r="N1225" i="1"/>
  <c r="K1226" i="1"/>
  <c r="N1226" i="1"/>
  <c r="K1227" i="1"/>
  <c r="N1227" i="1"/>
  <c r="K1228" i="1"/>
  <c r="N1228" i="1"/>
  <c r="K1229" i="1"/>
  <c r="N1229" i="1"/>
  <c r="K1230" i="1"/>
  <c r="N1230" i="1"/>
  <c r="K1214" i="1"/>
  <c r="N1214" i="1"/>
  <c r="K1215" i="1"/>
  <c r="N1215" i="1"/>
  <c r="K1216" i="1"/>
  <c r="N1216" i="1"/>
  <c r="K1217" i="1"/>
  <c r="N1217" i="1"/>
  <c r="K1231" i="1"/>
  <c r="N1231" i="1"/>
  <c r="K1219" i="1"/>
  <c r="N1219" i="1"/>
  <c r="K1220" i="1"/>
  <c r="N1220" i="1"/>
  <c r="K1221" i="1"/>
  <c r="N1221" i="1"/>
  <c r="K1222" i="1"/>
  <c r="N1222" i="1"/>
  <c r="K1232" i="1"/>
  <c r="N1232" i="1"/>
  <c r="K1233" i="1"/>
  <c r="N1233" i="1"/>
  <c r="K1234" i="1"/>
  <c r="N1234" i="1"/>
  <c r="K1235" i="1"/>
  <c r="N1235" i="1"/>
  <c r="K1236" i="1"/>
  <c r="N1236" i="1"/>
  <c r="K1237" i="1"/>
  <c r="N1237" i="1"/>
  <c r="K1238" i="1"/>
  <c r="N1238" i="1"/>
  <c r="K1244" i="1"/>
  <c r="N1244" i="1"/>
  <c r="K1245" i="1"/>
  <c r="N1245" i="1"/>
  <c r="K1246" i="1"/>
  <c r="N1246" i="1"/>
  <c r="K1247" i="1"/>
  <c r="N1247" i="1"/>
  <c r="K1248" i="1"/>
  <c r="N1248" i="1"/>
  <c r="K1249" i="1"/>
  <c r="N1249" i="1"/>
  <c r="K1250" i="1"/>
  <c r="N1250" i="1"/>
  <c r="K1251" i="1"/>
  <c r="N1251" i="1"/>
  <c r="K1252" i="1"/>
  <c r="N1252" i="1"/>
  <c r="K1255" i="1"/>
  <c r="N1255" i="1"/>
  <c r="K1256" i="1"/>
  <c r="N1256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N1266" i="1"/>
  <c r="K1267" i="1"/>
  <c r="N1267" i="1"/>
  <c r="K1268" i="1"/>
  <c r="N1268" i="1"/>
  <c r="K1271" i="1"/>
  <c r="N1271" i="1"/>
  <c r="K1272" i="1"/>
  <c r="N1272" i="1"/>
  <c r="K1273" i="1"/>
  <c r="N1273" i="1"/>
  <c r="K1274" i="1"/>
  <c r="N1274" i="1"/>
  <c r="K1275" i="1"/>
  <c r="N1275" i="1"/>
  <c r="K1298" i="1"/>
  <c r="N1298" i="1"/>
  <c r="K1276" i="1"/>
  <c r="N1276" i="1"/>
  <c r="K1277" i="1"/>
  <c r="N1277" i="1"/>
  <c r="K1278" i="1"/>
  <c r="N1278" i="1"/>
  <c r="K1279" i="1"/>
  <c r="N1279" i="1"/>
  <c r="K1280" i="1"/>
  <c r="N1280" i="1"/>
  <c r="K1281" i="1"/>
  <c r="N1281" i="1"/>
  <c r="K1282" i="1"/>
  <c r="N1282" i="1"/>
  <c r="K1283" i="1"/>
  <c r="N1283" i="1"/>
  <c r="K1284" i="1"/>
  <c r="N1284" i="1"/>
  <c r="K1285" i="1"/>
  <c r="N1285" i="1"/>
  <c r="K1286" i="1"/>
  <c r="N1286" i="1"/>
  <c r="K1287" i="1"/>
  <c r="N1287" i="1"/>
  <c r="K1288" i="1"/>
  <c r="N1288" i="1"/>
  <c r="K1289" i="1"/>
  <c r="N1289" i="1"/>
  <c r="K1290" i="1"/>
  <c r="N1290" i="1"/>
  <c r="K1291" i="1"/>
  <c r="N1291" i="1"/>
  <c r="K1292" i="1"/>
  <c r="N1292" i="1"/>
  <c r="K1293" i="1"/>
  <c r="N1293" i="1"/>
  <c r="K1294" i="1"/>
  <c r="N1294" i="1"/>
  <c r="K1297" i="1"/>
  <c r="N1297" i="1"/>
  <c r="K1299" i="1"/>
  <c r="N1299" i="1"/>
  <c r="K1300" i="1"/>
  <c r="N1300" i="1"/>
  <c r="K1301" i="1"/>
  <c r="N1301" i="1"/>
  <c r="K1302" i="1"/>
  <c r="N1302" i="1"/>
  <c r="K1303" i="1"/>
  <c r="N1303" i="1"/>
  <c r="K1304" i="1"/>
  <c r="N1304" i="1"/>
  <c r="K1305" i="1"/>
  <c r="N1305" i="1"/>
  <c r="K1306" i="1"/>
  <c r="N1306" i="1"/>
  <c r="K1307" i="1"/>
  <c r="N1307" i="1"/>
  <c r="K1308" i="1"/>
  <c r="N1308" i="1"/>
  <c r="K1309" i="1"/>
  <c r="N1309" i="1"/>
  <c r="K1312" i="1"/>
  <c r="N1312" i="1"/>
  <c r="K1313" i="1"/>
  <c r="N1313" i="1"/>
  <c r="K1314" i="1"/>
  <c r="N1314" i="1"/>
  <c r="K1315" i="1"/>
  <c r="N1315" i="1"/>
  <c r="K1316" i="1"/>
  <c r="N1316" i="1"/>
  <c r="K1317" i="1"/>
  <c r="N1317" i="1"/>
  <c r="K1318" i="1"/>
  <c r="N1318" i="1"/>
  <c r="K1319" i="1"/>
  <c r="N1319" i="1"/>
  <c r="K1320" i="1"/>
  <c r="N1320" i="1"/>
  <c r="K1321" i="1"/>
  <c r="N1321" i="1"/>
  <c r="K1322" i="1"/>
  <c r="N1322" i="1"/>
  <c r="K1323" i="1"/>
  <c r="N1323" i="1"/>
  <c r="K1324" i="1"/>
  <c r="N1324" i="1"/>
  <c r="K1325" i="1"/>
  <c r="N1325" i="1"/>
  <c r="K1328" i="1"/>
  <c r="N1328" i="1"/>
  <c r="K1329" i="1"/>
  <c r="N1329" i="1"/>
  <c r="K1330" i="1"/>
  <c r="N1330" i="1"/>
  <c r="K1331" i="1"/>
  <c r="N1331" i="1"/>
  <c r="K1332" i="1"/>
  <c r="N1332" i="1"/>
  <c r="K1333" i="1"/>
  <c r="N1333" i="1"/>
  <c r="K1334" i="1"/>
  <c r="N1334" i="1"/>
  <c r="K1335" i="1"/>
  <c r="N1335" i="1"/>
  <c r="K1336" i="1"/>
  <c r="N1336" i="1"/>
  <c r="K1337" i="1"/>
  <c r="N1337" i="1"/>
  <c r="K1338" i="1"/>
  <c r="N1338" i="1"/>
  <c r="K1339" i="1"/>
  <c r="N1339" i="1"/>
  <c r="K1340" i="1"/>
  <c r="N1340" i="1"/>
  <c r="K1341" i="1"/>
  <c r="N1341" i="1"/>
  <c r="K1342" i="1"/>
  <c r="N1342" i="1"/>
  <c r="K1343" i="1"/>
  <c r="N1343" i="1"/>
  <c r="K1344" i="1"/>
  <c r="N1344" i="1"/>
  <c r="K1345" i="1"/>
  <c r="N1345" i="1"/>
  <c r="K1346" i="1"/>
  <c r="N1346" i="1"/>
  <c r="K1347" i="1"/>
  <c r="N1347" i="1"/>
  <c r="K1354" i="1"/>
  <c r="K1355" i="1"/>
  <c r="N1355" i="1"/>
  <c r="K1356" i="1"/>
  <c r="N1356" i="1"/>
  <c r="K1348" i="1"/>
  <c r="N1348" i="1"/>
  <c r="K1349" i="1"/>
  <c r="N1349" i="1"/>
  <c r="K1350" i="1"/>
  <c r="N1350" i="1"/>
  <c r="K1351" i="1"/>
  <c r="N1351" i="1"/>
  <c r="K1357" i="1"/>
  <c r="N1357" i="1"/>
  <c r="K1358" i="1"/>
  <c r="N1358" i="1"/>
  <c r="K1359" i="1"/>
  <c r="N1359" i="1"/>
  <c r="K1360" i="1"/>
  <c r="N1360" i="1"/>
  <c r="K1361" i="1"/>
  <c r="N1361" i="1"/>
  <c r="K1362" i="1"/>
  <c r="N1362" i="1"/>
  <c r="K1363" i="1"/>
  <c r="N1363" i="1"/>
  <c r="K1364" i="1"/>
  <c r="N1364" i="1"/>
  <c r="K1365" i="1"/>
  <c r="N1365" i="1"/>
  <c r="K1366" i="1"/>
  <c r="N1366" i="1"/>
  <c r="K1367" i="1"/>
  <c r="N1367" i="1"/>
  <c r="K1368" i="1"/>
  <c r="N1368" i="1"/>
  <c r="K1369" i="1"/>
  <c r="N1369" i="1"/>
  <c r="K1370" i="1"/>
  <c r="N1370" i="1"/>
  <c r="K1371" i="1"/>
  <c r="N1371" i="1"/>
  <c r="K1374" i="1"/>
  <c r="N1374" i="1"/>
  <c r="K1375" i="1"/>
  <c r="N1375" i="1"/>
  <c r="K1376" i="1"/>
  <c r="N1376" i="1"/>
  <c r="K1377" i="1"/>
  <c r="N1377" i="1"/>
  <c r="K1378" i="1"/>
  <c r="N1378" i="1"/>
  <c r="K1379" i="1"/>
  <c r="N1379" i="1"/>
  <c r="K1380" i="1"/>
  <c r="K1382" i="1"/>
  <c r="N1382" i="1"/>
  <c r="K1383" i="1"/>
  <c r="N1383" i="1"/>
  <c r="K1384" i="1"/>
  <c r="N1384" i="1"/>
  <c r="K1385" i="1"/>
  <c r="N1385" i="1"/>
  <c r="K1386" i="1"/>
  <c r="N1386" i="1"/>
  <c r="K1387" i="1"/>
  <c r="N1387" i="1"/>
  <c r="K1388" i="1"/>
  <c r="N1388" i="1"/>
  <c r="K1389" i="1"/>
  <c r="N1389" i="1"/>
  <c r="K1390" i="1"/>
  <c r="N1390" i="1"/>
  <c r="K1391" i="1"/>
  <c r="N1391" i="1"/>
  <c r="K1392" i="1"/>
  <c r="N1392" i="1"/>
  <c r="K1393" i="1"/>
  <c r="N1393" i="1"/>
  <c r="K1394" i="1"/>
  <c r="N1394" i="1"/>
  <c r="K1395" i="1"/>
  <c r="N1395" i="1"/>
  <c r="K1396" i="1"/>
  <c r="N1396" i="1"/>
  <c r="K1397" i="1"/>
  <c r="N1397" i="1"/>
  <c r="K1398" i="1"/>
  <c r="N1398" i="1"/>
  <c r="K1399" i="1"/>
  <c r="N1399" i="1"/>
  <c r="K1400" i="1"/>
  <c r="N1400" i="1"/>
  <c r="K1401" i="1"/>
  <c r="N1401" i="1"/>
  <c r="K1402" i="1"/>
  <c r="N1402" i="1"/>
  <c r="K1403" i="1"/>
  <c r="N1403" i="1"/>
  <c r="K1404" i="1"/>
  <c r="N1404" i="1"/>
  <c r="K1405" i="1"/>
  <c r="N1405" i="1"/>
  <c r="K1406" i="1"/>
  <c r="N1406" i="1"/>
  <c r="K1407" i="1"/>
  <c r="N1407" i="1"/>
  <c r="K1410" i="1"/>
  <c r="N1410" i="1"/>
  <c r="K1411" i="1"/>
  <c r="N1411" i="1"/>
  <c r="K1412" i="1"/>
  <c r="N1412" i="1"/>
  <c r="K1413" i="1"/>
  <c r="N1413" i="1"/>
  <c r="K1414" i="1"/>
  <c r="N1414" i="1"/>
  <c r="K1415" i="1"/>
  <c r="N1415" i="1"/>
  <c r="K1416" i="1"/>
  <c r="N1416" i="1"/>
  <c r="K1419" i="1"/>
  <c r="N1419" i="1"/>
  <c r="K1420" i="1"/>
  <c r="N1420" i="1"/>
  <c r="K1421" i="1"/>
  <c r="N1421" i="1"/>
  <c r="K1430" i="1"/>
  <c r="N1430" i="1"/>
  <c r="K1422" i="1"/>
  <c r="N1422" i="1"/>
  <c r="K1423" i="1"/>
  <c r="N1423" i="1"/>
  <c r="K1424" i="1"/>
  <c r="N1424" i="1"/>
  <c r="K1425" i="1"/>
  <c r="N1425" i="1"/>
  <c r="K1426" i="1"/>
  <c r="N1426" i="1"/>
  <c r="K1427" i="1"/>
  <c r="N1427" i="1"/>
  <c r="K1431" i="1"/>
  <c r="N1431" i="1"/>
  <c r="K1432" i="1"/>
  <c r="N1432" i="1"/>
  <c r="K1433" i="1"/>
  <c r="N1433" i="1"/>
  <c r="K1434" i="1"/>
  <c r="N1434" i="1"/>
  <c r="K1435" i="1"/>
  <c r="N1435" i="1"/>
  <c r="K1436" i="1"/>
  <c r="N1436" i="1"/>
  <c r="K1437" i="1"/>
  <c r="N1437" i="1"/>
  <c r="K1438" i="1"/>
  <c r="N1438" i="1"/>
  <c r="K1439" i="1"/>
  <c r="N1439" i="1"/>
  <c r="K1440" i="1"/>
  <c r="N1440" i="1"/>
  <c r="K1441" i="1"/>
  <c r="N1441" i="1"/>
  <c r="K1442" i="1"/>
  <c r="N1442" i="1"/>
  <c r="K1443" i="1"/>
  <c r="N1443" i="1"/>
  <c r="K1444" i="1"/>
  <c r="N1444" i="1"/>
  <c r="K1445" i="1"/>
  <c r="N1445" i="1"/>
  <c r="K1446" i="1"/>
  <c r="N1446" i="1"/>
  <c r="K1447" i="1"/>
  <c r="N1447" i="1"/>
  <c r="K1448" i="1"/>
  <c r="N1448" i="1"/>
  <c r="K1451" i="1"/>
  <c r="N1451" i="1"/>
  <c r="K1463" i="1"/>
  <c r="N1463" i="1"/>
  <c r="K1464" i="1"/>
  <c r="N1464" i="1"/>
  <c r="K1452" i="1"/>
  <c r="N1452" i="1"/>
  <c r="K1453" i="1"/>
  <c r="N1453" i="1"/>
  <c r="K1454" i="1"/>
  <c r="N1454" i="1"/>
  <c r="K1455" i="1"/>
  <c r="N1455" i="1"/>
  <c r="K1456" i="1"/>
  <c r="N1456" i="1"/>
  <c r="K1465" i="1"/>
  <c r="N1465" i="1"/>
  <c r="K1457" i="1"/>
  <c r="N1457" i="1"/>
  <c r="K1458" i="1"/>
  <c r="N1458" i="1"/>
  <c r="K1459" i="1"/>
  <c r="N1459" i="1"/>
  <c r="K1460" i="1"/>
  <c r="N1460" i="1"/>
  <c r="K1466" i="1"/>
  <c r="N1466" i="1"/>
  <c r="K1467" i="1"/>
  <c r="N1467" i="1"/>
  <c r="K1468" i="1"/>
  <c r="N1468" i="1"/>
  <c r="K1469" i="1"/>
  <c r="N1469" i="1"/>
  <c r="K1470" i="1"/>
  <c r="N1470" i="1"/>
  <c r="K1484" i="1"/>
  <c r="N1484" i="1"/>
  <c r="K1471" i="1"/>
  <c r="N1471" i="1"/>
  <c r="K1472" i="1"/>
  <c r="N1472" i="1"/>
  <c r="K1473" i="1"/>
  <c r="N1473" i="1"/>
  <c r="K1474" i="1"/>
  <c r="N1474" i="1"/>
  <c r="K1475" i="1"/>
  <c r="N1475" i="1"/>
  <c r="K1476" i="1"/>
  <c r="N1476" i="1"/>
  <c r="K1477" i="1"/>
  <c r="N1477" i="1"/>
  <c r="K1478" i="1"/>
  <c r="N1478" i="1"/>
  <c r="K1481" i="1"/>
  <c r="N1481" i="1"/>
  <c r="K1482" i="1"/>
  <c r="N1482" i="1"/>
  <c r="K1483" i="1"/>
  <c r="N1483" i="1"/>
  <c r="K1485" i="1"/>
  <c r="N1485" i="1"/>
  <c r="K1486" i="1"/>
  <c r="N1486" i="1"/>
  <c r="K1487" i="1"/>
  <c r="N1487" i="1"/>
  <c r="K1488" i="1"/>
  <c r="N1488" i="1"/>
  <c r="K1489" i="1"/>
  <c r="N1489" i="1"/>
  <c r="K1490" i="1"/>
  <c r="N1490" i="1"/>
  <c r="K1491" i="1"/>
  <c r="N1491" i="1"/>
  <c r="K1492" i="1"/>
  <c r="N1492" i="1"/>
  <c r="K1493" i="1"/>
  <c r="N1493" i="1"/>
  <c r="K1494" i="1"/>
  <c r="N1494" i="1"/>
  <c r="K1495" i="1"/>
  <c r="N1495" i="1"/>
  <c r="K1496" i="1"/>
  <c r="N1496" i="1"/>
  <c r="K1499" i="1"/>
  <c r="N1499" i="1"/>
  <c r="K1500" i="1"/>
  <c r="N1500" i="1"/>
  <c r="K1501" i="1"/>
  <c r="N1501" i="1"/>
  <c r="K1502" i="1"/>
  <c r="N1502" i="1"/>
  <c r="K1503" i="1"/>
  <c r="N1503" i="1"/>
  <c r="K1506" i="1"/>
  <c r="N1506" i="1"/>
  <c r="K1507" i="1"/>
  <c r="N1507" i="1"/>
  <c r="K1508" i="1"/>
  <c r="N1508" i="1"/>
  <c r="K1509" i="1"/>
  <c r="N1509" i="1"/>
  <c r="K1510" i="1"/>
  <c r="N1510" i="1"/>
  <c r="K1513" i="1"/>
  <c r="N1513" i="1"/>
  <c r="K1514" i="1"/>
  <c r="N1514" i="1"/>
  <c r="K1515" i="1"/>
  <c r="N1515" i="1"/>
  <c r="K1522" i="1"/>
  <c r="N1522" i="1"/>
  <c r="K1517" i="1"/>
  <c r="N1517" i="1"/>
  <c r="K1518" i="1"/>
  <c r="N1518" i="1"/>
  <c r="N1519" i="1"/>
  <c r="K1523" i="1"/>
  <c r="N1523" i="1"/>
  <c r="K1524" i="1"/>
  <c r="N1524" i="1"/>
  <c r="K1525" i="1"/>
  <c r="N1525" i="1"/>
  <c r="K1526" i="1"/>
  <c r="N1526" i="1"/>
  <c r="K1527" i="1"/>
  <c r="N1527" i="1"/>
  <c r="K1528" i="1"/>
  <c r="N1528" i="1"/>
  <c r="N1529" i="1"/>
  <c r="K1530" i="1"/>
  <c r="N1530" i="1"/>
  <c r="K1531" i="1"/>
  <c r="N1531" i="1"/>
  <c r="K1532" i="1"/>
  <c r="N1532" i="1"/>
  <c r="K1533" i="1"/>
  <c r="N1533" i="1"/>
  <c r="K1534" i="1"/>
  <c r="N1534" i="1"/>
  <c r="K1535" i="1"/>
  <c r="N1535" i="1"/>
  <c r="K1536" i="1"/>
  <c r="N1536" i="1"/>
  <c r="K1537" i="1"/>
  <c r="N1537" i="1"/>
  <c r="K1538" i="1"/>
  <c r="N1538" i="1"/>
  <c r="K1539" i="1"/>
  <c r="N1539" i="1"/>
  <c r="K1540" i="1"/>
  <c r="N1540" i="1"/>
  <c r="K1543" i="1"/>
  <c r="N1543" i="1"/>
  <c r="K1544" i="1"/>
  <c r="N1544" i="1"/>
  <c r="K1545" i="1"/>
  <c r="N1545" i="1"/>
  <c r="K1546" i="1"/>
  <c r="N1546" i="1"/>
  <c r="K1547" i="1"/>
  <c r="N1547" i="1"/>
  <c r="K1548" i="1"/>
  <c r="N1548" i="1"/>
  <c r="K1549" i="1"/>
  <c r="N1549" i="1"/>
  <c r="K1550" i="1"/>
  <c r="N1550" i="1"/>
  <c r="K1551" i="1"/>
  <c r="N1551" i="1"/>
  <c r="K1552" i="1"/>
  <c r="N1552" i="1"/>
  <c r="K1553" i="1"/>
  <c r="N1553" i="1"/>
  <c r="K1554" i="1"/>
  <c r="N1554" i="1"/>
  <c r="K1555" i="1"/>
  <c r="N1555" i="1"/>
  <c r="K1559" i="1"/>
  <c r="N1559" i="1"/>
  <c r="K1560" i="1"/>
  <c r="N1560" i="1"/>
  <c r="K1561" i="1"/>
  <c r="N1561" i="1"/>
  <c r="K1562" i="1"/>
  <c r="N1562" i="1"/>
  <c r="K1563" i="1"/>
  <c r="N1563" i="1"/>
  <c r="K1564" i="1"/>
  <c r="N1564" i="1"/>
  <c r="K1565" i="1"/>
  <c r="N1565" i="1"/>
  <c r="K1566" i="1"/>
  <c r="N1566" i="1"/>
  <c r="K1569" i="1"/>
  <c r="N1569" i="1"/>
  <c r="K1570" i="1"/>
  <c r="N1570" i="1"/>
  <c r="K1571" i="1"/>
  <c r="N1571" i="1"/>
  <c r="K1574" i="1"/>
  <c r="N1574" i="1"/>
  <c r="K1575" i="1"/>
  <c r="N1575" i="1"/>
  <c r="K1576" i="1"/>
  <c r="N1576" i="1"/>
  <c r="K1577" i="1"/>
  <c r="N1577" i="1"/>
  <c r="K1578" i="1"/>
  <c r="N1578" i="1"/>
  <c r="K1579" i="1"/>
  <c r="N1579" i="1"/>
  <c r="K1580" i="1"/>
  <c r="N1580" i="1"/>
  <c r="K1581" i="1"/>
  <c r="N1581" i="1"/>
  <c r="K1582" i="1"/>
  <c r="N1582" i="1"/>
  <c r="K1583" i="1"/>
  <c r="N1583" i="1"/>
  <c r="K1584" i="1"/>
  <c r="N1584" i="1"/>
  <c r="K1585" i="1"/>
  <c r="N1585" i="1"/>
  <c r="K1586" i="1"/>
  <c r="N1586" i="1"/>
  <c r="K1587" i="1"/>
  <c r="N1587" i="1"/>
  <c r="K1588" i="1"/>
  <c r="N1588" i="1"/>
  <c r="K1589" i="1"/>
  <c r="N1589" i="1"/>
  <c r="K1590" i="1"/>
  <c r="N1590" i="1"/>
  <c r="K1591" i="1"/>
  <c r="N1591" i="1"/>
  <c r="K1594" i="1"/>
  <c r="N1594" i="1"/>
  <c r="K1595" i="1"/>
  <c r="N1595" i="1"/>
  <c r="K1596" i="1"/>
  <c r="N1596" i="1"/>
  <c r="K1597" i="1"/>
  <c r="N1597" i="1"/>
  <c r="K1598" i="1"/>
  <c r="N1598" i="1"/>
  <c r="K1599" i="1"/>
  <c r="N1599" i="1"/>
  <c r="K1600" i="1"/>
  <c r="N1600" i="1"/>
  <c r="K1601" i="1"/>
  <c r="N1601" i="1"/>
  <c r="K1602" i="1"/>
  <c r="N1602" i="1"/>
  <c r="K1624" i="1"/>
  <c r="N1624" i="1"/>
  <c r="K1625" i="1"/>
  <c r="N1625" i="1"/>
  <c r="K1626" i="1"/>
  <c r="N1626" i="1"/>
  <c r="K1605" i="1"/>
  <c r="N1605" i="1"/>
  <c r="K1606" i="1"/>
  <c r="N1606" i="1"/>
  <c r="K1607" i="1"/>
  <c r="N1607" i="1"/>
  <c r="K1608" i="1"/>
  <c r="N1608" i="1"/>
  <c r="K1609" i="1"/>
  <c r="N1609" i="1"/>
  <c r="K1610" i="1"/>
  <c r="N1610" i="1"/>
  <c r="K1611" i="1"/>
  <c r="N1611" i="1"/>
  <c r="K1612" i="1"/>
  <c r="N1612" i="1"/>
  <c r="K1613" i="1"/>
  <c r="N1613" i="1"/>
  <c r="K1628" i="1"/>
  <c r="N1628" i="1"/>
  <c r="K1616" i="1"/>
  <c r="N1616" i="1"/>
  <c r="K1617" i="1"/>
  <c r="N1617" i="1"/>
  <c r="K1618" i="1"/>
  <c r="N1618" i="1"/>
  <c r="K1619" i="1"/>
  <c r="N1619" i="1"/>
  <c r="N1627" i="1"/>
  <c r="K1621" i="1"/>
  <c r="N1621" i="1"/>
  <c r="K1629" i="1"/>
  <c r="N1629" i="1"/>
  <c r="K1630" i="1"/>
  <c r="N1630" i="1"/>
  <c r="K1631" i="1"/>
  <c r="N1631" i="1"/>
  <c r="K1632" i="1"/>
  <c r="N1632" i="1"/>
  <c r="K1633" i="1"/>
  <c r="N1633" i="1"/>
  <c r="K1634" i="1"/>
  <c r="N1634" i="1"/>
  <c r="K1635" i="1"/>
  <c r="N1635" i="1"/>
  <c r="N1636" i="1"/>
  <c r="K1637" i="1"/>
  <c r="N1637" i="1"/>
  <c r="K1638" i="1"/>
  <c r="N1638" i="1"/>
  <c r="K1639" i="1"/>
  <c r="N1639" i="1"/>
  <c r="K1640" i="1"/>
  <c r="N1640" i="1"/>
  <c r="K1641" i="1"/>
  <c r="N1641" i="1"/>
  <c r="K1642" i="1"/>
  <c r="N1642" i="1"/>
  <c r="K1643" i="1"/>
  <c r="N1643" i="1"/>
  <c r="K1644" i="1"/>
  <c r="N1644" i="1"/>
  <c r="K1645" i="1"/>
  <c r="N1645" i="1"/>
  <c r="K1646" i="1"/>
  <c r="N1646" i="1"/>
  <c r="K1647" i="1"/>
  <c r="N1647" i="1"/>
  <c r="K1648" i="1"/>
  <c r="N1648" i="1"/>
  <c r="K1649" i="1"/>
  <c r="N1649" i="1"/>
  <c r="K1650" i="1"/>
  <c r="N1650" i="1"/>
  <c r="K1652" i="1"/>
  <c r="N1652" i="1"/>
  <c r="K1655" i="1"/>
  <c r="N1655" i="1"/>
  <c r="K1656" i="1"/>
  <c r="N1656" i="1"/>
  <c r="K1657" i="1"/>
  <c r="N1657" i="1"/>
  <c r="K1658" i="1"/>
  <c r="N1658" i="1"/>
  <c r="K1659" i="1"/>
  <c r="K1661" i="1"/>
  <c r="N1661" i="1"/>
  <c r="K1662" i="1"/>
  <c r="N1662" i="1"/>
  <c r="K1663" i="1"/>
  <c r="N1663" i="1"/>
  <c r="K1664" i="1"/>
  <c r="N1664" i="1"/>
  <c r="K1665" i="1"/>
  <c r="N1665" i="1"/>
  <c r="K1666" i="1"/>
  <c r="N1666" i="1"/>
  <c r="K1667" i="1"/>
  <c r="N1667" i="1"/>
  <c r="K1668" i="1"/>
  <c r="N1668" i="1"/>
  <c r="K1669" i="1"/>
  <c r="N1669" i="1"/>
  <c r="K1670" i="1"/>
  <c r="N1670" i="1"/>
  <c r="N1671" i="1"/>
  <c r="K1672" i="1"/>
  <c r="N1672" i="1"/>
  <c r="K1675" i="1"/>
  <c r="N1675" i="1"/>
  <c r="K1676" i="1"/>
  <c r="N1676" i="1"/>
  <c r="K1677" i="1"/>
  <c r="N1677" i="1"/>
  <c r="K1678" i="1"/>
  <c r="N1678" i="1"/>
  <c r="K1679" i="1"/>
  <c r="N1679" i="1"/>
  <c r="K1680" i="1"/>
  <c r="N1680" i="1"/>
  <c r="K1681" i="1"/>
  <c r="N1681" i="1"/>
  <c r="K1682" i="1"/>
  <c r="N1682" i="1"/>
  <c r="K1683" i="1"/>
  <c r="N1683" i="1"/>
  <c r="K1684" i="1"/>
  <c r="N1684" i="1"/>
  <c r="K1685" i="1"/>
  <c r="N1685" i="1"/>
  <c r="K1686" i="1"/>
  <c r="N1686" i="1"/>
  <c r="K1687" i="1"/>
  <c r="N1687" i="1"/>
  <c r="K1688" i="1"/>
  <c r="N1688" i="1"/>
  <c r="K1689" i="1"/>
  <c r="N1689" i="1"/>
  <c r="K1690" i="1"/>
  <c r="N1690" i="1"/>
  <c r="K1691" i="1"/>
  <c r="N1691" i="1"/>
  <c r="K1692" i="1"/>
  <c r="N1692" i="1"/>
  <c r="K1693" i="1"/>
  <c r="N1693" i="1"/>
  <c r="K1694" i="1"/>
  <c r="N1694" i="1"/>
  <c r="K1695" i="1"/>
  <c r="N1695" i="1"/>
  <c r="K1696" i="1"/>
  <c r="N1696" i="1"/>
  <c r="K1697" i="1"/>
  <c r="N1697" i="1"/>
  <c r="K1698" i="1"/>
  <c r="N1698" i="1"/>
  <c r="K1699" i="1"/>
  <c r="N1699" i="1"/>
  <c r="K1700" i="1"/>
  <c r="N1700" i="1"/>
  <c r="K1701" i="1"/>
  <c r="N1701" i="1"/>
  <c r="K1702" i="1"/>
  <c r="N1702" i="1"/>
  <c r="K1703" i="1"/>
  <c r="N1703" i="1"/>
  <c r="K1704" i="1"/>
  <c r="N1704" i="1"/>
  <c r="K1705" i="1"/>
  <c r="N1705" i="1"/>
  <c r="K1708" i="1"/>
  <c r="N1708" i="1"/>
  <c r="K1709" i="1"/>
  <c r="N1709" i="1"/>
  <c r="K1710" i="1"/>
  <c r="N1710" i="1"/>
  <c r="K1711" i="1"/>
  <c r="N1711" i="1"/>
  <c r="K1712" i="1"/>
  <c r="N1712" i="1"/>
  <c r="K1713" i="1"/>
  <c r="N1713" i="1"/>
  <c r="K1714" i="1"/>
  <c r="N1714" i="1"/>
  <c r="K1715" i="1"/>
  <c r="N1715" i="1"/>
  <c r="K1718" i="1"/>
  <c r="N1718" i="1"/>
  <c r="K1719" i="1"/>
  <c r="N1719" i="1"/>
  <c r="K1720" i="1"/>
  <c r="N1720" i="1"/>
  <c r="K1721" i="1"/>
  <c r="N1721" i="1"/>
  <c r="K1722" i="1"/>
  <c r="N1722" i="1"/>
  <c r="K1723" i="1"/>
  <c r="N1723" i="1"/>
  <c r="K1724" i="1"/>
  <c r="N1724" i="1"/>
  <c r="K1725" i="1"/>
  <c r="N1725" i="1"/>
  <c r="K1726" i="1"/>
  <c r="N1726" i="1"/>
  <c r="K1727" i="1"/>
  <c r="N1727" i="1"/>
  <c r="K1757" i="1"/>
  <c r="N1757" i="1"/>
  <c r="K1731" i="1"/>
  <c r="N1731" i="1"/>
  <c r="K1732" i="1"/>
  <c r="N1732" i="1"/>
  <c r="K1733" i="1"/>
  <c r="N1733" i="1"/>
  <c r="K1734" i="1"/>
  <c r="N1734" i="1"/>
  <c r="K1735" i="1"/>
  <c r="N1735" i="1"/>
  <c r="K1736" i="1"/>
  <c r="N1736" i="1"/>
  <c r="K1737" i="1"/>
  <c r="N1737" i="1"/>
  <c r="K1738" i="1"/>
  <c r="N1738" i="1"/>
  <c r="K1739" i="1"/>
  <c r="N1739" i="1"/>
  <c r="K1740" i="1"/>
  <c r="N1740" i="1"/>
  <c r="K1741" i="1"/>
  <c r="N1741" i="1"/>
  <c r="K1744" i="1"/>
  <c r="N1744" i="1"/>
  <c r="K1745" i="1"/>
  <c r="N1745" i="1"/>
  <c r="K1746" i="1"/>
  <c r="N1746" i="1"/>
  <c r="K1747" i="1"/>
  <c r="N1747" i="1"/>
  <c r="K1748" i="1"/>
  <c r="N1748" i="1"/>
  <c r="K1749" i="1"/>
  <c r="N1749" i="1"/>
  <c r="K1750" i="1"/>
  <c r="N1750" i="1"/>
  <c r="K1751" i="1"/>
  <c r="N1751" i="1"/>
  <c r="K1752" i="1"/>
  <c r="N1752" i="1"/>
  <c r="K1753" i="1"/>
  <c r="N1753" i="1"/>
  <c r="K1754" i="1"/>
  <c r="N1754" i="1"/>
  <c r="K1758" i="1"/>
  <c r="N1758" i="1"/>
  <c r="K1759" i="1"/>
  <c r="N1759" i="1"/>
  <c r="K1760" i="1"/>
  <c r="N1760" i="1"/>
  <c r="K1761" i="1"/>
  <c r="N1761" i="1"/>
  <c r="K1762" i="1"/>
  <c r="N1762" i="1"/>
  <c r="K1763" i="1"/>
  <c r="N1763" i="1"/>
  <c r="K1764" i="1"/>
  <c r="N1764" i="1"/>
  <c r="K1765" i="1"/>
  <c r="N1765" i="1"/>
  <c r="K1766" i="1"/>
  <c r="N1766" i="1"/>
  <c r="K1767" i="1"/>
  <c r="N1767" i="1"/>
  <c r="K1768" i="1"/>
  <c r="N1768" i="1"/>
  <c r="K1771" i="1"/>
  <c r="N1771" i="1"/>
  <c r="K1772" i="1"/>
  <c r="N1772" i="1"/>
  <c r="K1773" i="1"/>
  <c r="N1773" i="1"/>
  <c r="K1774" i="1"/>
  <c r="N1774" i="1"/>
  <c r="K1775" i="1"/>
  <c r="N1775" i="1"/>
  <c r="K1776" i="1"/>
  <c r="N1776" i="1"/>
  <c r="K1777" i="1"/>
  <c r="N1777" i="1"/>
  <c r="K1778" i="1"/>
  <c r="N1778" i="1"/>
  <c r="K1783" i="1"/>
  <c r="N1783" i="1"/>
  <c r="K1784" i="1"/>
  <c r="N1784" i="1"/>
  <c r="K1785" i="1"/>
  <c r="N1785" i="1"/>
  <c r="K1786" i="1"/>
  <c r="N1786" i="1"/>
  <c r="K1787" i="1"/>
  <c r="N1787" i="1"/>
  <c r="K1840" i="1"/>
  <c r="N1840" i="1"/>
  <c r="K1841" i="1"/>
  <c r="N1841" i="1"/>
  <c r="K1842" i="1"/>
  <c r="N1842" i="1"/>
  <c r="K1843" i="1"/>
  <c r="N1843" i="1"/>
  <c r="K1844" i="1"/>
  <c r="N1844" i="1"/>
  <c r="K1788" i="1"/>
  <c r="N1788" i="1"/>
  <c r="K1820" i="1"/>
  <c r="N1820" i="1"/>
  <c r="K1821" i="1"/>
  <c r="N1821" i="1"/>
  <c r="K1789" i="1"/>
  <c r="N1789" i="1"/>
  <c r="K1790" i="1"/>
  <c r="N1790" i="1"/>
  <c r="K1791" i="1"/>
  <c r="N1791" i="1"/>
  <c r="K1792" i="1"/>
  <c r="N1792" i="1"/>
  <c r="K1793" i="1"/>
  <c r="N1793" i="1"/>
  <c r="K1794" i="1"/>
  <c r="N1794" i="1"/>
  <c r="K1795" i="1"/>
  <c r="N1795" i="1"/>
  <c r="K1796" i="1"/>
  <c r="N1796" i="1"/>
  <c r="K1797" i="1"/>
  <c r="N1797" i="1"/>
  <c r="K1798" i="1"/>
  <c r="N1798" i="1"/>
  <c r="K1799" i="1"/>
  <c r="N1799" i="1"/>
  <c r="K1800" i="1"/>
  <c r="N1800" i="1"/>
  <c r="K1801" i="1"/>
  <c r="N1801" i="1"/>
  <c r="K1802" i="1"/>
  <c r="N1802" i="1"/>
  <c r="K1803" i="1"/>
  <c r="N1803" i="1"/>
  <c r="K1804" i="1"/>
  <c r="N1804" i="1"/>
  <c r="K1805" i="1"/>
  <c r="N1805" i="1"/>
  <c r="K1806" i="1"/>
  <c r="N1806" i="1"/>
  <c r="K1807" i="1"/>
  <c r="N1807" i="1"/>
  <c r="K1808" i="1"/>
  <c r="N1808" i="1"/>
  <c r="K1809" i="1"/>
  <c r="N1809" i="1"/>
  <c r="K1810" i="1"/>
  <c r="N1810" i="1"/>
  <c r="K1811" i="1"/>
  <c r="N1811" i="1"/>
  <c r="K1812" i="1"/>
  <c r="N1812" i="1"/>
  <c r="K1813" i="1"/>
  <c r="N1813" i="1"/>
  <c r="K1814" i="1"/>
  <c r="N1814" i="1"/>
  <c r="K1815" i="1"/>
  <c r="N1815" i="1"/>
  <c r="K1816" i="1"/>
  <c r="N1816" i="1"/>
  <c r="K1817" i="1"/>
  <c r="N1817" i="1"/>
  <c r="K1822" i="1"/>
  <c r="N1822" i="1"/>
  <c r="K1824" i="1"/>
  <c r="N1824" i="1"/>
  <c r="K1825" i="1"/>
  <c r="N1825" i="1"/>
  <c r="K1826" i="1"/>
  <c r="N1826" i="1"/>
  <c r="K1827" i="1"/>
  <c r="N1827" i="1"/>
  <c r="K1828" i="1"/>
  <c r="N1828" i="1"/>
  <c r="K1829" i="1"/>
  <c r="N1829" i="1"/>
  <c r="K1830" i="1"/>
  <c r="N1830" i="1"/>
  <c r="K1831" i="1"/>
  <c r="N1831" i="1"/>
  <c r="K1832" i="1"/>
  <c r="N1832" i="1"/>
  <c r="K1833" i="1"/>
  <c r="N1833" i="1"/>
  <c r="K1834" i="1"/>
  <c r="N1834" i="1"/>
  <c r="K1845" i="1"/>
  <c r="N1845" i="1"/>
  <c r="K1846" i="1"/>
  <c r="N1846" i="1"/>
  <c r="K1835" i="1"/>
  <c r="N1835" i="1"/>
  <c r="K1836" i="1"/>
  <c r="N1836" i="1"/>
  <c r="K1837" i="1"/>
  <c r="N1837" i="1"/>
  <c r="K1847" i="1"/>
  <c r="N1847" i="1"/>
  <c r="K1848" i="1"/>
  <c r="N1848" i="1"/>
  <c r="K1849" i="1"/>
  <c r="N1849" i="1"/>
  <c r="K1850" i="1"/>
  <c r="N1850" i="1"/>
  <c r="K1851" i="1"/>
  <c r="N1851" i="1"/>
  <c r="K1852" i="1"/>
  <c r="N1852" i="1"/>
  <c r="K1853" i="1"/>
  <c r="N1853" i="1"/>
  <c r="K1854" i="1"/>
  <c r="N1854" i="1"/>
  <c r="K1855" i="1"/>
  <c r="N1855" i="1"/>
  <c r="K1856" i="1"/>
  <c r="N1856" i="1"/>
  <c r="K1857" i="1"/>
  <c r="N1857" i="1"/>
  <c r="K1858" i="1"/>
  <c r="N1858" i="1"/>
  <c r="K1859" i="1"/>
  <c r="N1859" i="1"/>
  <c r="K1860" i="1"/>
  <c r="N1860" i="1"/>
  <c r="K1861" i="1"/>
  <c r="N1861" i="1"/>
  <c r="K1862" i="1"/>
  <c r="N1862" i="1"/>
  <c r="K1863" i="1"/>
  <c r="N1863" i="1"/>
  <c r="K1864" i="1"/>
  <c r="N1864" i="1"/>
  <c r="K1865" i="1"/>
  <c r="N1865" i="1"/>
  <c r="K1866" i="1"/>
  <c r="N1866" i="1"/>
  <c r="K1867" i="1"/>
  <c r="N1867" i="1"/>
  <c r="K1868" i="1"/>
  <c r="N1868" i="1"/>
  <c r="K1869" i="1"/>
  <c r="N1869" i="1"/>
  <c r="K1870" i="1"/>
  <c r="N1870" i="1"/>
  <c r="K1871" i="1"/>
  <c r="N1871" i="1"/>
  <c r="K1872" i="1"/>
  <c r="N1872" i="1"/>
  <c r="K1873" i="1"/>
  <c r="N1873" i="1"/>
  <c r="K1878" i="1"/>
  <c r="N1878" i="1"/>
  <c r="K1879" i="1"/>
  <c r="N1879" i="1"/>
  <c r="K1880" i="1"/>
  <c r="N1880" i="1"/>
  <c r="K1881" i="1"/>
  <c r="N1881" i="1"/>
  <c r="K1884" i="1"/>
  <c r="N1884" i="1"/>
  <c r="K1885" i="1"/>
  <c r="K1886" i="1"/>
  <c r="N1886" i="1"/>
  <c r="K1887" i="1"/>
  <c r="N1887" i="1"/>
  <c r="N1892" i="1" l="1"/>
  <c r="N1882" i="1"/>
  <c r="N1876" i="1"/>
  <c r="N1838" i="1"/>
  <c r="N1818" i="1"/>
  <c r="N1781" i="1"/>
  <c r="N1769" i="1"/>
  <c r="N1755" i="1"/>
  <c r="N1742" i="1"/>
  <c r="N1728" i="1"/>
  <c r="N1716" i="1"/>
  <c r="N1706" i="1"/>
  <c r="N1673" i="1"/>
  <c r="N1622" i="1"/>
  <c r="N1659" i="1"/>
  <c r="N1653" i="1"/>
  <c r="N1614" i="1"/>
  <c r="N1603" i="1"/>
  <c r="N1592" i="1"/>
  <c r="N1572" i="1"/>
  <c r="N1557" i="1"/>
  <c r="N1541" i="1"/>
  <c r="N1520" i="1"/>
  <c r="N1504" i="1"/>
  <c r="N1511" i="1"/>
  <c r="N1497" i="1"/>
  <c r="N1479" i="1"/>
  <c r="N1461" i="1"/>
  <c r="N1449" i="1"/>
  <c r="N1428" i="1"/>
  <c r="N1417" i="1"/>
  <c r="N1408" i="1"/>
  <c r="N1380" i="1"/>
  <c r="N1372" i="1"/>
  <c r="N1352" i="1"/>
  <c r="N1326" i="1"/>
  <c r="N1310" i="1"/>
  <c r="N1295" i="1"/>
  <c r="N1269" i="1"/>
  <c r="N1253" i="1"/>
  <c r="N1239" i="1"/>
  <c r="N1223" i="1"/>
  <c r="N1208" i="1"/>
  <c r="N1201" i="1"/>
  <c r="N1193" i="1"/>
  <c r="N1165" i="1"/>
  <c r="N1145" i="1"/>
  <c r="K1145" i="1"/>
  <c r="N1144" i="1"/>
  <c r="K1144" i="1"/>
  <c r="N1143" i="1"/>
  <c r="K1143" i="1"/>
  <c r="M1107" i="1" l="1"/>
  <c r="M1090" i="1" l="1"/>
  <c r="N1063" i="1" l="1"/>
  <c r="N1064" i="1"/>
  <c r="K1063" i="1"/>
  <c r="K1064" i="1"/>
  <c r="M1047" i="1" l="1"/>
  <c r="M1025" i="1" l="1"/>
  <c r="M1001" i="1" l="1"/>
  <c r="M991" i="1" l="1"/>
  <c r="M958" i="1" l="1"/>
  <c r="M917" i="1" l="1"/>
  <c r="M891" i="1" l="1"/>
  <c r="M890" i="1" l="1"/>
  <c r="M888" i="1" l="1"/>
  <c r="M880" i="1" l="1"/>
  <c r="M876" i="1"/>
  <c r="M872" i="1" l="1"/>
  <c r="M869" i="1" l="1"/>
  <c r="M865" i="1" l="1"/>
  <c r="N848" i="1" l="1"/>
  <c r="N849" i="1"/>
  <c r="N847" i="1"/>
  <c r="N857" i="1"/>
  <c r="K852" i="1" l="1"/>
  <c r="N852" i="1"/>
  <c r="N853" i="1"/>
  <c r="K853" i="1"/>
  <c r="K849" i="1" l="1"/>
  <c r="M850" i="1" l="1"/>
  <c r="N850" i="1" s="1"/>
  <c r="M839" i="1" l="1"/>
  <c r="M834" i="1" l="1"/>
  <c r="M815" i="1" l="1"/>
  <c r="M789" i="1" l="1"/>
  <c r="M779" i="1" l="1"/>
  <c r="M757" i="1" l="1"/>
  <c r="M756" i="1" l="1"/>
  <c r="M755" i="1" l="1"/>
  <c r="M713" i="1" l="1"/>
  <c r="M712" i="1" l="1"/>
  <c r="M702" i="1" l="1"/>
  <c r="M699" i="1" l="1"/>
  <c r="M695" i="1" l="1"/>
  <c r="M685" i="1" l="1"/>
  <c r="K634" i="1" l="1"/>
  <c r="K635" i="1"/>
  <c r="M626" i="1" l="1"/>
  <c r="M2439" i="1" s="1"/>
  <c r="M2444" i="1" s="1"/>
  <c r="N603" i="1" l="1"/>
  <c r="N595" i="1" l="1"/>
  <c r="K581" i="1" l="1"/>
  <c r="N581" i="1"/>
  <c r="N604" i="1" l="1"/>
  <c r="K604" i="1"/>
  <c r="K603" i="1"/>
  <c r="N505" i="1" l="1"/>
  <c r="K505" i="1"/>
  <c r="N504" i="1"/>
  <c r="K504" i="1"/>
  <c r="K212" i="1" l="1"/>
  <c r="N212" i="1"/>
  <c r="N154" i="1" l="1"/>
  <c r="K154" i="1"/>
  <c r="N153" i="1"/>
  <c r="K153" i="1"/>
  <c r="K5" i="1" l="1"/>
  <c r="N5" i="1"/>
  <c r="K6" i="1"/>
  <c r="N6" i="1"/>
  <c r="K7" i="1"/>
  <c r="K8" i="1"/>
  <c r="N8" i="1"/>
  <c r="K9" i="1"/>
  <c r="N9" i="1"/>
  <c r="K12" i="1"/>
  <c r="N12" i="1"/>
  <c r="K13" i="1"/>
  <c r="N13" i="1"/>
  <c r="K14" i="1"/>
  <c r="K15" i="1"/>
  <c r="N15" i="1"/>
  <c r="K16" i="1"/>
  <c r="N16" i="1"/>
  <c r="K17" i="1"/>
  <c r="N17" i="1"/>
  <c r="K18" i="1"/>
  <c r="N18" i="1"/>
  <c r="K19" i="1"/>
  <c r="N19" i="1"/>
  <c r="K20" i="1"/>
  <c r="N20" i="1"/>
  <c r="K21" i="1"/>
  <c r="N21" i="1"/>
  <c r="K22" i="1"/>
  <c r="N22" i="1"/>
  <c r="K23" i="1"/>
  <c r="N23" i="1"/>
  <c r="K24" i="1"/>
  <c r="N24" i="1"/>
  <c r="K25" i="1"/>
  <c r="N25" i="1"/>
  <c r="K26" i="1"/>
  <c r="K28" i="1"/>
  <c r="N28" i="1"/>
  <c r="K29" i="1"/>
  <c r="N29" i="1"/>
  <c r="K30" i="1"/>
  <c r="N30" i="1"/>
  <c r="K31" i="1"/>
  <c r="N31" i="1"/>
  <c r="K32" i="1"/>
  <c r="N32" i="1"/>
  <c r="K33" i="1"/>
  <c r="N33" i="1"/>
  <c r="K34" i="1"/>
  <c r="N34" i="1"/>
  <c r="K35" i="1"/>
  <c r="N35" i="1"/>
  <c r="K36" i="1"/>
  <c r="N36" i="1"/>
  <c r="K37" i="1"/>
  <c r="K39" i="1"/>
  <c r="K40" i="1"/>
  <c r="N40" i="1"/>
  <c r="K41" i="1"/>
  <c r="N41" i="1"/>
  <c r="K42" i="1"/>
  <c r="N42" i="1"/>
  <c r="K43" i="1"/>
  <c r="N43" i="1"/>
  <c r="K44" i="1"/>
  <c r="N44" i="1"/>
  <c r="K45" i="1"/>
  <c r="N45" i="1"/>
  <c r="K46" i="1"/>
  <c r="N46" i="1"/>
  <c r="K47" i="1"/>
  <c r="N47" i="1"/>
  <c r="K50" i="1"/>
  <c r="N50" i="1"/>
  <c r="K51" i="1"/>
  <c r="N51" i="1"/>
  <c r="K52" i="1"/>
  <c r="N52" i="1"/>
  <c r="K53" i="1"/>
  <c r="N53" i="1"/>
  <c r="K54" i="1"/>
  <c r="N54" i="1"/>
  <c r="K55" i="1"/>
  <c r="N55" i="1"/>
  <c r="K56" i="1"/>
  <c r="N56" i="1"/>
  <c r="K57" i="1"/>
  <c r="N57" i="1"/>
  <c r="K58" i="1"/>
  <c r="N58" i="1"/>
  <c r="K59" i="1"/>
  <c r="N59" i="1"/>
  <c r="K60" i="1"/>
  <c r="N60" i="1"/>
  <c r="K63" i="1"/>
  <c r="N63" i="1"/>
  <c r="K64" i="1"/>
  <c r="N64" i="1"/>
  <c r="K65" i="1"/>
  <c r="N65" i="1"/>
  <c r="K66" i="1"/>
  <c r="N66" i="1"/>
  <c r="K67" i="1"/>
  <c r="N67" i="1"/>
  <c r="K68" i="1"/>
  <c r="N68" i="1"/>
  <c r="K69" i="1"/>
  <c r="N69" i="1"/>
  <c r="K70" i="1"/>
  <c r="N70" i="1"/>
  <c r="K71" i="1"/>
  <c r="N71" i="1"/>
  <c r="K72" i="1"/>
  <c r="N72" i="1"/>
  <c r="K73" i="1"/>
  <c r="N73" i="1"/>
  <c r="K74" i="1"/>
  <c r="N74" i="1"/>
  <c r="K75" i="1"/>
  <c r="N75" i="1"/>
  <c r="K76" i="1"/>
  <c r="N76" i="1"/>
  <c r="K79" i="1"/>
  <c r="N79" i="1"/>
  <c r="K80" i="1"/>
  <c r="N80" i="1"/>
  <c r="K81" i="1"/>
  <c r="N81" i="1"/>
  <c r="K82" i="1"/>
  <c r="N82" i="1"/>
  <c r="K83" i="1"/>
  <c r="N83" i="1"/>
  <c r="K84" i="1"/>
  <c r="N84" i="1"/>
  <c r="K85" i="1"/>
  <c r="N85" i="1"/>
  <c r="K86" i="1"/>
  <c r="N86" i="1"/>
  <c r="K87" i="1"/>
  <c r="N87" i="1"/>
  <c r="K88" i="1"/>
  <c r="N88" i="1"/>
  <c r="K89" i="1"/>
  <c r="N89" i="1"/>
  <c r="K107" i="1"/>
  <c r="N107" i="1"/>
  <c r="K108" i="1"/>
  <c r="N108" i="1"/>
  <c r="K109" i="1"/>
  <c r="N109" i="1"/>
  <c r="K110" i="1"/>
  <c r="N110" i="1"/>
  <c r="K90" i="1"/>
  <c r="N90" i="1"/>
  <c r="K91" i="1"/>
  <c r="N91" i="1"/>
  <c r="K92" i="1"/>
  <c r="N92" i="1"/>
  <c r="K93" i="1"/>
  <c r="N93" i="1"/>
  <c r="K94" i="1"/>
  <c r="N94" i="1"/>
  <c r="K97" i="1"/>
  <c r="N97" i="1"/>
  <c r="K98" i="1"/>
  <c r="N98" i="1"/>
  <c r="K99" i="1"/>
  <c r="N99" i="1"/>
  <c r="K100" i="1"/>
  <c r="N100" i="1"/>
  <c r="K101" i="1"/>
  <c r="N101" i="1"/>
  <c r="K102" i="1"/>
  <c r="N102" i="1"/>
  <c r="K103" i="1"/>
  <c r="N103" i="1"/>
  <c r="K104" i="1"/>
  <c r="N104" i="1"/>
  <c r="K111" i="1"/>
  <c r="N111" i="1"/>
  <c r="K112" i="1"/>
  <c r="N112" i="1"/>
  <c r="K113" i="1"/>
  <c r="N113" i="1"/>
  <c r="K114" i="1"/>
  <c r="N114" i="1"/>
  <c r="K115" i="1"/>
  <c r="N115" i="1"/>
  <c r="K116" i="1"/>
  <c r="N116" i="1"/>
  <c r="K117" i="1"/>
  <c r="N117" i="1"/>
  <c r="K118" i="1"/>
  <c r="N118" i="1"/>
  <c r="K119" i="1"/>
  <c r="N119" i="1"/>
  <c r="K120" i="1"/>
  <c r="N120" i="1"/>
  <c r="K121" i="1"/>
  <c r="N121" i="1"/>
  <c r="K122" i="1"/>
  <c r="N122" i="1"/>
  <c r="K123" i="1"/>
  <c r="N123" i="1"/>
  <c r="K124" i="1"/>
  <c r="N124" i="1"/>
  <c r="K125" i="1"/>
  <c r="N125" i="1"/>
  <c r="K126" i="1"/>
  <c r="N126" i="1"/>
  <c r="K127" i="1"/>
  <c r="N127" i="1"/>
  <c r="K128" i="1"/>
  <c r="N128" i="1"/>
  <c r="K129" i="1"/>
  <c r="N129" i="1"/>
  <c r="K130" i="1"/>
  <c r="N130" i="1"/>
  <c r="K131" i="1"/>
  <c r="N131" i="1"/>
  <c r="K132" i="1"/>
  <c r="N132" i="1"/>
  <c r="K133" i="1"/>
  <c r="N133" i="1"/>
  <c r="K136" i="1"/>
  <c r="N136" i="1"/>
  <c r="K137" i="1"/>
  <c r="N137" i="1"/>
  <c r="K139" i="1"/>
  <c r="N139" i="1"/>
  <c r="K140" i="1"/>
  <c r="N140" i="1"/>
  <c r="K141" i="1"/>
  <c r="N141" i="1"/>
  <c r="K142" i="1"/>
  <c r="N142" i="1"/>
  <c r="K143" i="1"/>
  <c r="N143" i="1"/>
  <c r="K144" i="1"/>
  <c r="N144" i="1"/>
  <c r="K145" i="1"/>
  <c r="N145" i="1"/>
  <c r="K148" i="1"/>
  <c r="N148" i="1"/>
  <c r="K149" i="1"/>
  <c r="N149" i="1"/>
  <c r="K150" i="1"/>
  <c r="N150" i="1"/>
  <c r="K155" i="1"/>
  <c r="N155" i="1"/>
  <c r="K156" i="1"/>
  <c r="N156" i="1"/>
  <c r="K157" i="1"/>
  <c r="N157" i="1"/>
  <c r="K158" i="1"/>
  <c r="N158" i="1"/>
  <c r="K159" i="1"/>
  <c r="N159" i="1"/>
  <c r="K160" i="1"/>
  <c r="N160" i="1"/>
  <c r="K161" i="1"/>
  <c r="N161" i="1"/>
  <c r="K162" i="1"/>
  <c r="N162" i="1"/>
  <c r="K163" i="1"/>
  <c r="N163" i="1"/>
  <c r="K164" i="1"/>
  <c r="N164" i="1"/>
  <c r="K165" i="1"/>
  <c r="N165" i="1"/>
  <c r="K166" i="1"/>
  <c r="N166" i="1"/>
  <c r="K169" i="1"/>
  <c r="N169" i="1"/>
  <c r="K170" i="1"/>
  <c r="N170" i="1"/>
  <c r="K171" i="1"/>
  <c r="N171" i="1"/>
  <c r="K172" i="1"/>
  <c r="N172" i="1"/>
  <c r="K173" i="1"/>
  <c r="N173" i="1"/>
  <c r="K176" i="1"/>
  <c r="N176" i="1"/>
  <c r="K177" i="1"/>
  <c r="N177" i="1"/>
  <c r="K178" i="1"/>
  <c r="N178" i="1"/>
  <c r="K179" i="1"/>
  <c r="N179" i="1"/>
  <c r="K180" i="1"/>
  <c r="N180" i="1"/>
  <c r="K183" i="1"/>
  <c r="N183" i="1"/>
  <c r="K184" i="1"/>
  <c r="N184" i="1"/>
  <c r="K185" i="1"/>
  <c r="N185" i="1"/>
  <c r="K186" i="1"/>
  <c r="N186" i="1"/>
  <c r="K187" i="1"/>
  <c r="N187" i="1"/>
  <c r="K188" i="1"/>
  <c r="N188" i="1"/>
  <c r="K191" i="1"/>
  <c r="N191" i="1"/>
  <c r="K192" i="1"/>
  <c r="N192" i="1"/>
  <c r="K193" i="1"/>
  <c r="N193" i="1"/>
  <c r="K194" i="1"/>
  <c r="N194" i="1"/>
  <c r="K195" i="1"/>
  <c r="N195" i="1"/>
  <c r="K196" i="1"/>
  <c r="N196" i="1"/>
  <c r="K197" i="1"/>
  <c r="N197" i="1"/>
  <c r="K198" i="1"/>
  <c r="N198" i="1"/>
  <c r="K199" i="1"/>
  <c r="N199" i="1"/>
  <c r="K200" i="1"/>
  <c r="N200" i="1"/>
  <c r="K201" i="1"/>
  <c r="N201" i="1"/>
  <c r="K202" i="1"/>
  <c r="N202" i="1"/>
  <c r="K203" i="1"/>
  <c r="N203" i="1"/>
  <c r="K204" i="1"/>
  <c r="N204" i="1"/>
  <c r="K205" i="1"/>
  <c r="N205" i="1"/>
  <c r="K206" i="1"/>
  <c r="N206" i="1"/>
  <c r="K207" i="1"/>
  <c r="N207" i="1"/>
  <c r="K208" i="1"/>
  <c r="N208" i="1"/>
  <c r="K211" i="1"/>
  <c r="N211" i="1"/>
  <c r="K213" i="1"/>
  <c r="N213" i="1"/>
  <c r="K214" i="1"/>
  <c r="N214" i="1"/>
  <c r="K215" i="1"/>
  <c r="N215" i="1"/>
  <c r="K216" i="1"/>
  <c r="N216" i="1"/>
  <c r="K233" i="1"/>
  <c r="N233" i="1"/>
  <c r="K217" i="1"/>
  <c r="N217" i="1"/>
  <c r="K218" i="1"/>
  <c r="N218" i="1"/>
  <c r="K219" i="1"/>
  <c r="N219" i="1"/>
  <c r="K220" i="1"/>
  <c r="N220" i="1"/>
  <c r="K221" i="1"/>
  <c r="N221" i="1"/>
  <c r="K222" i="1"/>
  <c r="N222" i="1"/>
  <c r="K223" i="1"/>
  <c r="N223" i="1"/>
  <c r="K224" i="1"/>
  <c r="N224" i="1"/>
  <c r="K225" i="1"/>
  <c r="N225" i="1"/>
  <c r="K226" i="1"/>
  <c r="N226" i="1"/>
  <c r="K227" i="1"/>
  <c r="N227" i="1"/>
  <c r="K228" i="1"/>
  <c r="N228" i="1"/>
  <c r="K229" i="1"/>
  <c r="N229" i="1"/>
  <c r="K232" i="1"/>
  <c r="N232" i="1"/>
  <c r="K234" i="1"/>
  <c r="N234" i="1"/>
  <c r="K235" i="1"/>
  <c r="N235" i="1"/>
  <c r="K236" i="1"/>
  <c r="N236" i="1"/>
  <c r="K237" i="1"/>
  <c r="N237" i="1"/>
  <c r="K238" i="1"/>
  <c r="N238" i="1"/>
  <c r="K239" i="1"/>
  <c r="N239" i="1"/>
  <c r="K240" i="1"/>
  <c r="N240" i="1"/>
  <c r="K243" i="1"/>
  <c r="N243" i="1"/>
  <c r="K244" i="1"/>
  <c r="N244" i="1"/>
  <c r="K245" i="1"/>
  <c r="N245" i="1"/>
  <c r="K246" i="1"/>
  <c r="N246" i="1"/>
  <c r="K247" i="1"/>
  <c r="N247" i="1"/>
  <c r="K248" i="1"/>
  <c r="N248" i="1"/>
  <c r="K251" i="1"/>
  <c r="N251" i="1"/>
  <c r="K252" i="1"/>
  <c r="N252" i="1"/>
  <c r="K253" i="1"/>
  <c r="N253" i="1"/>
  <c r="K254" i="1"/>
  <c r="N254" i="1"/>
  <c r="K255" i="1"/>
  <c r="N255" i="1"/>
  <c r="K256" i="1"/>
  <c r="N256" i="1"/>
  <c r="K257" i="1"/>
  <c r="N257" i="1"/>
  <c r="K258" i="1"/>
  <c r="N258" i="1"/>
  <c r="K259" i="1"/>
  <c r="N259" i="1"/>
  <c r="K260" i="1"/>
  <c r="N260" i="1"/>
  <c r="K263" i="1"/>
  <c r="N263" i="1"/>
  <c r="K264" i="1"/>
  <c r="N264" i="1"/>
  <c r="K265" i="1"/>
  <c r="N265" i="1"/>
  <c r="K266" i="1"/>
  <c r="N266" i="1"/>
  <c r="K267" i="1"/>
  <c r="N267" i="1"/>
  <c r="K268" i="1"/>
  <c r="N268" i="1"/>
  <c r="K269" i="1"/>
  <c r="N269" i="1"/>
  <c r="K270" i="1"/>
  <c r="N270" i="1"/>
  <c r="K271" i="1"/>
  <c r="N271" i="1"/>
  <c r="K272" i="1"/>
  <c r="N272" i="1"/>
  <c r="K273" i="1"/>
  <c r="N273" i="1"/>
  <c r="K274" i="1"/>
  <c r="N274" i="1"/>
  <c r="K275" i="1"/>
  <c r="N275" i="1"/>
  <c r="K276" i="1"/>
  <c r="N276" i="1"/>
  <c r="K277" i="1"/>
  <c r="N277" i="1"/>
  <c r="K278" i="1"/>
  <c r="N278" i="1"/>
  <c r="K279" i="1"/>
  <c r="N279" i="1"/>
  <c r="K280" i="1"/>
  <c r="N280" i="1"/>
  <c r="K281" i="1"/>
  <c r="N281" i="1"/>
  <c r="K294" i="1"/>
  <c r="N294" i="1"/>
  <c r="K284" i="1"/>
  <c r="N284" i="1"/>
  <c r="K285" i="1"/>
  <c r="N285" i="1"/>
  <c r="K286" i="1"/>
  <c r="N286" i="1"/>
  <c r="K287" i="1"/>
  <c r="N287" i="1"/>
  <c r="K288" i="1"/>
  <c r="N288" i="1"/>
  <c r="K289" i="1"/>
  <c r="N289" i="1"/>
  <c r="K290" i="1"/>
  <c r="N290" i="1"/>
  <c r="K291" i="1"/>
  <c r="N291" i="1"/>
  <c r="K296" i="1"/>
  <c r="N296" i="1"/>
  <c r="K297" i="1"/>
  <c r="N297" i="1"/>
  <c r="K298" i="1"/>
  <c r="N298" i="1"/>
  <c r="K299" i="1"/>
  <c r="N299" i="1"/>
  <c r="K302" i="1"/>
  <c r="N302" i="1"/>
  <c r="K303" i="1"/>
  <c r="N303" i="1"/>
  <c r="K304" i="1"/>
  <c r="N304" i="1"/>
  <c r="K305" i="1"/>
  <c r="N305" i="1"/>
  <c r="K308" i="1"/>
  <c r="N308" i="1"/>
  <c r="K309" i="1"/>
  <c r="N309" i="1"/>
  <c r="K310" i="1"/>
  <c r="N310" i="1"/>
  <c r="K311" i="1"/>
  <c r="N311" i="1"/>
  <c r="K312" i="1"/>
  <c r="N312" i="1"/>
  <c r="K313" i="1"/>
  <c r="N313" i="1"/>
  <c r="K316" i="1"/>
  <c r="N316" i="1"/>
  <c r="K317" i="1"/>
  <c r="N317" i="1"/>
  <c r="K318" i="1"/>
  <c r="N318" i="1"/>
  <c r="K319" i="1"/>
  <c r="N319" i="1"/>
  <c r="K322" i="1"/>
  <c r="N322" i="1"/>
  <c r="K323" i="1"/>
  <c r="N323" i="1"/>
  <c r="K324" i="1"/>
  <c r="N324" i="1"/>
  <c r="K325" i="1"/>
  <c r="N325" i="1"/>
  <c r="K326" i="1"/>
  <c r="N326" i="1"/>
  <c r="K327" i="1"/>
  <c r="N327" i="1"/>
  <c r="K328" i="1"/>
  <c r="N328" i="1"/>
  <c r="K329" i="1"/>
  <c r="N329" i="1"/>
  <c r="K330" i="1"/>
  <c r="N330" i="1"/>
  <c r="K331" i="1"/>
  <c r="N331" i="1"/>
  <c r="K332" i="1"/>
  <c r="N332" i="1"/>
  <c r="K333" i="1"/>
  <c r="N333" i="1"/>
  <c r="K334" i="1"/>
  <c r="N334" i="1"/>
  <c r="K337" i="1"/>
  <c r="N337" i="1"/>
  <c r="K338" i="1"/>
  <c r="N338" i="1"/>
  <c r="K339" i="1"/>
  <c r="N339" i="1"/>
  <c r="K340" i="1"/>
  <c r="N340" i="1"/>
  <c r="K341" i="1"/>
  <c r="N341" i="1"/>
  <c r="K342" i="1"/>
  <c r="N342" i="1"/>
  <c r="K343" i="1"/>
  <c r="N343" i="1"/>
  <c r="K344" i="1"/>
  <c r="N344" i="1"/>
  <c r="K345" i="1"/>
  <c r="N345" i="1"/>
  <c r="K348" i="1"/>
  <c r="N348" i="1"/>
  <c r="K349" i="1"/>
  <c r="N349" i="1"/>
  <c r="K350" i="1"/>
  <c r="N350" i="1"/>
  <c r="K351" i="1"/>
  <c r="N351" i="1"/>
  <c r="K352" i="1"/>
  <c r="N352" i="1"/>
  <c r="K353" i="1"/>
  <c r="N353" i="1"/>
  <c r="K354" i="1"/>
  <c r="N354" i="1"/>
  <c r="K357" i="1"/>
  <c r="N357" i="1"/>
  <c r="K358" i="1"/>
  <c r="N358" i="1"/>
  <c r="K359" i="1"/>
  <c r="N359" i="1"/>
  <c r="K360" i="1"/>
  <c r="N360" i="1"/>
  <c r="K361" i="1"/>
  <c r="N361" i="1"/>
  <c r="K362" i="1"/>
  <c r="N362" i="1"/>
  <c r="K363" i="1"/>
  <c r="N363" i="1"/>
  <c r="K364" i="1"/>
  <c r="N364" i="1"/>
  <c r="K365" i="1"/>
  <c r="N365" i="1"/>
  <c r="K366" i="1"/>
  <c r="N366" i="1"/>
  <c r="K367" i="1"/>
  <c r="N367" i="1"/>
  <c r="K368" i="1"/>
  <c r="N368" i="1"/>
  <c r="K369" i="1"/>
  <c r="N369" i="1"/>
  <c r="K370" i="1"/>
  <c r="N370" i="1"/>
  <c r="K371" i="1"/>
  <c r="N371" i="1"/>
  <c r="K372" i="1"/>
  <c r="N372" i="1"/>
  <c r="K373" i="1"/>
  <c r="N373" i="1"/>
  <c r="K374" i="1"/>
  <c r="N374" i="1"/>
  <c r="K375" i="1"/>
  <c r="N375" i="1"/>
  <c r="K376" i="1"/>
  <c r="N376" i="1"/>
  <c r="K377" i="1"/>
  <c r="N377" i="1"/>
  <c r="K378" i="1"/>
  <c r="N378" i="1"/>
  <c r="K379" i="1"/>
  <c r="N379" i="1"/>
  <c r="K380" i="1"/>
  <c r="N380" i="1"/>
  <c r="K381" i="1"/>
  <c r="N381" i="1"/>
  <c r="K382" i="1"/>
  <c r="N382" i="1"/>
  <c r="K383" i="1"/>
  <c r="N383" i="1"/>
  <c r="K384" i="1"/>
  <c r="N384" i="1"/>
  <c r="K385" i="1"/>
  <c r="N385" i="1"/>
  <c r="K386" i="1"/>
  <c r="N386" i="1"/>
  <c r="K389" i="1"/>
  <c r="N389" i="1"/>
  <c r="K390" i="1"/>
  <c r="N390" i="1"/>
  <c r="K391" i="1"/>
  <c r="N391" i="1"/>
  <c r="K392" i="1"/>
  <c r="N392" i="1"/>
  <c r="K393" i="1"/>
  <c r="N393" i="1"/>
  <c r="K394" i="1"/>
  <c r="N394" i="1"/>
  <c r="K395" i="1"/>
  <c r="N395" i="1"/>
  <c r="K396" i="1"/>
  <c r="N396" i="1"/>
  <c r="K397" i="1"/>
  <c r="N397" i="1"/>
  <c r="K398" i="1"/>
  <c r="N398" i="1"/>
  <c r="K399" i="1"/>
  <c r="N399" i="1"/>
  <c r="K400" i="1"/>
  <c r="N400" i="1"/>
  <c r="K401" i="1"/>
  <c r="N401" i="1"/>
  <c r="K402" i="1"/>
  <c r="N402" i="1"/>
  <c r="K403" i="1"/>
  <c r="N403" i="1"/>
  <c r="K404" i="1"/>
  <c r="N404" i="1"/>
  <c r="K405" i="1"/>
  <c r="N405" i="1"/>
  <c r="K406" i="1"/>
  <c r="N406" i="1"/>
  <c r="K407" i="1"/>
  <c r="N407" i="1"/>
  <c r="K408" i="1"/>
  <c r="N408" i="1"/>
  <c r="K409" i="1"/>
  <c r="N409" i="1"/>
  <c r="K410" i="1"/>
  <c r="N410" i="1"/>
  <c r="K413" i="1"/>
  <c r="N413" i="1"/>
  <c r="K414" i="1"/>
  <c r="N414" i="1"/>
  <c r="K415" i="1"/>
  <c r="N415" i="1"/>
  <c r="K416" i="1"/>
  <c r="N416" i="1"/>
  <c r="K419" i="1"/>
  <c r="N419" i="1"/>
  <c r="K420" i="1"/>
  <c r="N420" i="1"/>
  <c r="K421" i="1"/>
  <c r="N421" i="1"/>
  <c r="K422" i="1"/>
  <c r="N422" i="1"/>
  <c r="K423" i="1"/>
  <c r="N423" i="1"/>
  <c r="K424" i="1"/>
  <c r="N424" i="1"/>
  <c r="K425" i="1"/>
  <c r="N425" i="1"/>
  <c r="K426" i="1"/>
  <c r="N426" i="1"/>
  <c r="K427" i="1"/>
  <c r="N427" i="1"/>
  <c r="K428" i="1"/>
  <c r="N428" i="1"/>
  <c r="K431" i="1"/>
  <c r="N431" i="1"/>
  <c r="K432" i="1"/>
  <c r="N432" i="1"/>
  <c r="K433" i="1"/>
  <c r="N433" i="1"/>
  <c r="K434" i="1"/>
  <c r="N434" i="1"/>
  <c r="K435" i="1"/>
  <c r="N435" i="1"/>
  <c r="K436" i="1"/>
  <c r="N436" i="1"/>
  <c r="K437" i="1"/>
  <c r="N437" i="1"/>
  <c r="K438" i="1"/>
  <c r="N438" i="1"/>
  <c r="K439" i="1"/>
  <c r="N439" i="1"/>
  <c r="K440" i="1"/>
  <c r="N440" i="1"/>
  <c r="K441" i="1"/>
  <c r="N441" i="1"/>
  <c r="K442" i="1"/>
  <c r="N442" i="1"/>
  <c r="K443" i="1"/>
  <c r="N443" i="1"/>
  <c r="K444" i="1"/>
  <c r="N444" i="1"/>
  <c r="K445" i="1"/>
  <c r="N445" i="1"/>
  <c r="K446" i="1"/>
  <c r="N446" i="1"/>
  <c r="K447" i="1"/>
  <c r="N447" i="1"/>
  <c r="K450" i="1"/>
  <c r="N450" i="1"/>
  <c r="K451" i="1"/>
  <c r="N451" i="1"/>
  <c r="K452" i="1"/>
  <c r="N452" i="1"/>
  <c r="K453" i="1"/>
  <c r="N453" i="1"/>
  <c r="K454" i="1"/>
  <c r="N454" i="1"/>
  <c r="K455" i="1"/>
  <c r="N455" i="1"/>
  <c r="K456" i="1"/>
  <c r="N456" i="1"/>
  <c r="K457" i="1"/>
  <c r="N457" i="1"/>
  <c r="K458" i="1"/>
  <c r="N458" i="1"/>
  <c r="K459" i="1"/>
  <c r="N459" i="1"/>
  <c r="K460" i="1"/>
  <c r="N460" i="1"/>
  <c r="K463" i="1"/>
  <c r="N463" i="1"/>
  <c r="K464" i="1"/>
  <c r="N464" i="1"/>
  <c r="K465" i="1"/>
  <c r="N465" i="1"/>
  <c r="K466" i="1"/>
  <c r="N466" i="1"/>
  <c r="K467" i="1"/>
  <c r="N467" i="1"/>
  <c r="K468" i="1"/>
  <c r="N468" i="1"/>
  <c r="K469" i="1"/>
  <c r="N469" i="1"/>
  <c r="K470" i="1"/>
  <c r="N470" i="1"/>
  <c r="K471" i="1"/>
  <c r="N471" i="1"/>
  <c r="K472" i="1"/>
  <c r="N472" i="1"/>
  <c r="K475" i="1"/>
  <c r="N475" i="1"/>
  <c r="K476" i="1"/>
  <c r="N476" i="1"/>
  <c r="K477" i="1"/>
  <c r="N477" i="1"/>
  <c r="K478" i="1"/>
  <c r="N478" i="1"/>
  <c r="K485" i="1"/>
  <c r="N485" i="1"/>
  <c r="K486" i="1"/>
  <c r="N486" i="1"/>
  <c r="K479" i="1"/>
  <c r="N479" i="1"/>
  <c r="K480" i="1"/>
  <c r="N480" i="1"/>
  <c r="K481" i="1"/>
  <c r="N481" i="1"/>
  <c r="K482" i="1"/>
  <c r="N482" i="1"/>
  <c r="K487" i="1"/>
  <c r="N487" i="1"/>
  <c r="K488" i="1"/>
  <c r="N488" i="1"/>
  <c r="K489" i="1"/>
  <c r="N489" i="1"/>
  <c r="K490" i="1"/>
  <c r="N490" i="1"/>
  <c r="K491" i="1"/>
  <c r="N491" i="1"/>
  <c r="K494" i="1"/>
  <c r="N494" i="1"/>
  <c r="K495" i="1"/>
  <c r="N495" i="1"/>
  <c r="K496" i="1"/>
  <c r="N496" i="1"/>
  <c r="K497" i="1"/>
  <c r="N497" i="1"/>
  <c r="K498" i="1"/>
  <c r="N498" i="1"/>
  <c r="K499" i="1"/>
  <c r="N499" i="1"/>
  <c r="K500" i="1"/>
  <c r="N500" i="1"/>
  <c r="K501" i="1"/>
  <c r="N501" i="1"/>
  <c r="K506" i="1"/>
  <c r="N506" i="1"/>
  <c r="K507" i="1"/>
  <c r="N507" i="1"/>
  <c r="K508" i="1"/>
  <c r="N508" i="1"/>
  <c r="K509" i="1"/>
  <c r="N509" i="1"/>
  <c r="K510" i="1"/>
  <c r="N510" i="1"/>
  <c r="K511" i="1"/>
  <c r="N511" i="1"/>
  <c r="K512" i="1"/>
  <c r="N512" i="1"/>
  <c r="K513" i="1"/>
  <c r="N513" i="1"/>
  <c r="K514" i="1"/>
  <c r="N514" i="1"/>
  <c r="K515" i="1"/>
  <c r="N515" i="1"/>
  <c r="K516" i="1"/>
  <c r="N516" i="1"/>
  <c r="K517" i="1"/>
  <c r="N517" i="1"/>
  <c r="K518" i="1"/>
  <c r="N518" i="1"/>
  <c r="K519" i="1"/>
  <c r="N519" i="1"/>
  <c r="K520" i="1"/>
  <c r="N520" i="1"/>
  <c r="K521" i="1"/>
  <c r="N521" i="1"/>
  <c r="K522" i="1"/>
  <c r="N522" i="1"/>
  <c r="K523" i="1"/>
  <c r="N523" i="1"/>
  <c r="K524" i="1"/>
  <c r="N524" i="1"/>
  <c r="K525" i="1"/>
  <c r="N525" i="1"/>
  <c r="K526" i="1"/>
  <c r="N526" i="1"/>
  <c r="K527" i="1"/>
  <c r="N527" i="1"/>
  <c r="K528" i="1"/>
  <c r="N528" i="1"/>
  <c r="K529" i="1"/>
  <c r="N529" i="1"/>
  <c r="K530" i="1"/>
  <c r="N530" i="1"/>
  <c r="K533" i="1"/>
  <c r="N533" i="1"/>
  <c r="K534" i="1"/>
  <c r="N534" i="1"/>
  <c r="K535" i="1"/>
  <c r="N535" i="1"/>
  <c r="K536" i="1"/>
  <c r="N536" i="1"/>
  <c r="K537" i="1"/>
  <c r="N537" i="1"/>
  <c r="K538" i="1"/>
  <c r="N538" i="1"/>
  <c r="K539" i="1"/>
  <c r="N539" i="1"/>
  <c r="K540" i="1"/>
  <c r="N540" i="1"/>
  <c r="K541" i="1"/>
  <c r="N541" i="1"/>
  <c r="K542" i="1"/>
  <c r="N542" i="1"/>
  <c r="K543" i="1"/>
  <c r="N543" i="1"/>
  <c r="K544" i="1"/>
  <c r="N544" i="1"/>
  <c r="K545" i="1"/>
  <c r="N545" i="1"/>
  <c r="K546" i="1"/>
  <c r="N546" i="1"/>
  <c r="K547" i="1"/>
  <c r="N547" i="1"/>
  <c r="K548" i="1"/>
  <c r="N548" i="1"/>
  <c r="K551" i="1"/>
  <c r="N551" i="1"/>
  <c r="K552" i="1"/>
  <c r="N552" i="1"/>
  <c r="K553" i="1"/>
  <c r="N553" i="1"/>
  <c r="K554" i="1"/>
  <c r="N554" i="1"/>
  <c r="K555" i="1"/>
  <c r="N555" i="1"/>
  <c r="K556" i="1"/>
  <c r="N556" i="1"/>
  <c r="K557" i="1"/>
  <c r="N557" i="1"/>
  <c r="K558" i="1"/>
  <c r="N558" i="1"/>
  <c r="K559" i="1"/>
  <c r="N559" i="1"/>
  <c r="K560" i="1"/>
  <c r="N560" i="1"/>
  <c r="K561" i="1"/>
  <c r="N561" i="1"/>
  <c r="K562" i="1"/>
  <c r="N562" i="1"/>
  <c r="K563" i="1"/>
  <c r="N563" i="1"/>
  <c r="K564" i="1"/>
  <c r="N564" i="1"/>
  <c r="K565" i="1"/>
  <c r="N565" i="1"/>
  <c r="K566" i="1"/>
  <c r="N566" i="1"/>
  <c r="K567" i="1"/>
  <c r="N567" i="1"/>
  <c r="K568" i="1"/>
  <c r="N568" i="1"/>
  <c r="K569" i="1"/>
  <c r="N569" i="1"/>
  <c r="K570" i="1"/>
  <c r="N570" i="1"/>
  <c r="K571" i="1"/>
  <c r="N571" i="1"/>
  <c r="K572" i="1"/>
  <c r="N572" i="1"/>
  <c r="K575" i="1"/>
  <c r="N575" i="1"/>
  <c r="K576" i="1"/>
  <c r="N576" i="1"/>
  <c r="K577" i="1"/>
  <c r="N577" i="1"/>
  <c r="K578" i="1"/>
  <c r="N578" i="1"/>
  <c r="K582" i="1"/>
  <c r="N582" i="1"/>
  <c r="K583" i="1"/>
  <c r="N583" i="1"/>
  <c r="K584" i="1"/>
  <c r="N584" i="1"/>
  <c r="K585" i="1"/>
  <c r="N585" i="1"/>
  <c r="K586" i="1"/>
  <c r="N586" i="1"/>
  <c r="K587" i="1"/>
  <c r="N587" i="1"/>
  <c r="K588" i="1"/>
  <c r="N588" i="1"/>
  <c r="K589" i="1"/>
  <c r="N589" i="1"/>
  <c r="K590" i="1"/>
  <c r="N590" i="1"/>
  <c r="K591" i="1"/>
  <c r="N591" i="1"/>
  <c r="K594" i="1"/>
  <c r="N594" i="1"/>
  <c r="K595" i="1"/>
  <c r="K596" i="1"/>
  <c r="N596" i="1"/>
  <c r="K597" i="1"/>
  <c r="N597" i="1"/>
  <c r="K598" i="1"/>
  <c r="N598" i="1"/>
  <c r="K599" i="1"/>
  <c r="N599" i="1"/>
  <c r="K600" i="1"/>
  <c r="N600" i="1"/>
  <c r="K605" i="1"/>
  <c r="N605" i="1"/>
  <c r="K606" i="1"/>
  <c r="N606" i="1"/>
  <c r="K607" i="1"/>
  <c r="N607" i="1"/>
  <c r="K610" i="1"/>
  <c r="N610" i="1"/>
  <c r="K611" i="1"/>
  <c r="N611" i="1"/>
  <c r="K612" i="1"/>
  <c r="N612" i="1"/>
  <c r="K613" i="1"/>
  <c r="N613" i="1"/>
  <c r="K614" i="1"/>
  <c r="N614" i="1"/>
  <c r="K615" i="1"/>
  <c r="N615" i="1"/>
  <c r="K616" i="1"/>
  <c r="N616" i="1"/>
  <c r="K617" i="1"/>
  <c r="N617" i="1"/>
  <c r="K618" i="1"/>
  <c r="N618" i="1"/>
  <c r="K619" i="1"/>
  <c r="N619" i="1"/>
  <c r="K620" i="1"/>
  <c r="N620" i="1"/>
  <c r="K621" i="1"/>
  <c r="N621" i="1"/>
  <c r="K622" i="1"/>
  <c r="N622" i="1"/>
  <c r="K623" i="1"/>
  <c r="N623" i="1"/>
  <c r="K624" i="1"/>
  <c r="N624" i="1"/>
  <c r="K625" i="1"/>
  <c r="N625" i="1"/>
  <c r="K626" i="1"/>
  <c r="N626" i="1"/>
  <c r="K629" i="1"/>
  <c r="N629" i="1"/>
  <c r="K630" i="1"/>
  <c r="N630" i="1"/>
  <c r="K631" i="1"/>
  <c r="N631" i="1"/>
  <c r="K632" i="1"/>
  <c r="N632" i="1"/>
  <c r="K633" i="1"/>
  <c r="N633" i="1"/>
  <c r="K636" i="1"/>
  <c r="N636" i="1"/>
  <c r="K637" i="1"/>
  <c r="N637" i="1"/>
  <c r="K638" i="1"/>
  <c r="N638" i="1"/>
  <c r="K639" i="1"/>
  <c r="N639" i="1"/>
  <c r="K640" i="1"/>
  <c r="N640" i="1"/>
  <c r="K641" i="1"/>
  <c r="N641" i="1"/>
  <c r="K642" i="1"/>
  <c r="N642" i="1"/>
  <c r="K643" i="1"/>
  <c r="N643" i="1"/>
  <c r="K644" i="1"/>
  <c r="N644" i="1"/>
  <c r="K647" i="1"/>
  <c r="N647" i="1"/>
  <c r="K648" i="1"/>
  <c r="N648" i="1"/>
  <c r="K649" i="1"/>
  <c r="N649" i="1"/>
  <c r="K650" i="1"/>
  <c r="N650" i="1"/>
  <c r="K651" i="1"/>
  <c r="N651" i="1"/>
  <c r="K652" i="1"/>
  <c r="N652" i="1"/>
  <c r="K653" i="1"/>
  <c r="N653" i="1"/>
  <c r="K654" i="1"/>
  <c r="N654" i="1"/>
  <c r="K655" i="1"/>
  <c r="N655" i="1"/>
  <c r="K656" i="1"/>
  <c r="N656" i="1"/>
  <c r="K659" i="1"/>
  <c r="N659" i="1"/>
  <c r="K660" i="1"/>
  <c r="N660" i="1"/>
  <c r="K661" i="1"/>
  <c r="N661" i="1"/>
  <c r="K662" i="1"/>
  <c r="N662" i="1"/>
  <c r="K663" i="1"/>
  <c r="N663" i="1"/>
  <c r="K664" i="1"/>
  <c r="N664" i="1"/>
  <c r="K665" i="1"/>
  <c r="N665" i="1"/>
  <c r="K666" i="1"/>
  <c r="N666" i="1"/>
  <c r="K667" i="1"/>
  <c r="N667" i="1"/>
  <c r="K668" i="1"/>
  <c r="N668" i="1"/>
  <c r="K669" i="1"/>
  <c r="N669" i="1"/>
  <c r="K670" i="1"/>
  <c r="N670" i="1"/>
  <c r="K671" i="1"/>
  <c r="N671" i="1"/>
  <c r="K672" i="1"/>
  <c r="N672" i="1"/>
  <c r="K673" i="1"/>
  <c r="N673" i="1"/>
  <c r="K674" i="1"/>
  <c r="N674" i="1"/>
  <c r="K675" i="1"/>
  <c r="N675" i="1"/>
  <c r="K678" i="1"/>
  <c r="N678" i="1"/>
  <c r="K679" i="1"/>
  <c r="N679" i="1"/>
  <c r="K680" i="1"/>
  <c r="N680" i="1"/>
  <c r="K681" i="1"/>
  <c r="N681" i="1"/>
  <c r="K682" i="1"/>
  <c r="N682" i="1"/>
  <c r="K683" i="1"/>
  <c r="N683" i="1"/>
  <c r="K684" i="1"/>
  <c r="N684" i="1"/>
  <c r="K685" i="1"/>
  <c r="N685" i="1"/>
  <c r="K686" i="1"/>
  <c r="N686" i="1"/>
  <c r="K687" i="1"/>
  <c r="N687" i="1"/>
  <c r="K688" i="1"/>
  <c r="N688" i="1"/>
  <c r="K689" i="1"/>
  <c r="N689" i="1"/>
  <c r="K690" i="1"/>
  <c r="N690" i="1"/>
  <c r="K691" i="1"/>
  <c r="N691" i="1"/>
  <c r="K692" i="1"/>
  <c r="N692" i="1"/>
  <c r="K695" i="1"/>
  <c r="N695" i="1"/>
  <c r="K696" i="1"/>
  <c r="N696" i="1"/>
  <c r="K697" i="1"/>
  <c r="N697" i="1"/>
  <c r="K698" i="1"/>
  <c r="N698" i="1"/>
  <c r="K699" i="1"/>
  <c r="N699" i="1"/>
  <c r="K700" i="1"/>
  <c r="N700" i="1"/>
  <c r="K701" i="1"/>
  <c r="N701" i="1"/>
  <c r="K702" i="1"/>
  <c r="N702" i="1"/>
  <c r="K703" i="1"/>
  <c r="N703" i="1"/>
  <c r="K704" i="1"/>
  <c r="N704" i="1"/>
  <c r="K705" i="1"/>
  <c r="N705" i="1"/>
  <c r="K706" i="1"/>
  <c r="N706" i="1"/>
  <c r="K707" i="1"/>
  <c r="N707" i="1"/>
  <c r="K708" i="1"/>
  <c r="N708" i="1"/>
  <c r="K709" i="1"/>
  <c r="N709" i="1"/>
  <c r="K710" i="1"/>
  <c r="N710" i="1"/>
  <c r="K711" i="1"/>
  <c r="N711" i="1"/>
  <c r="K712" i="1"/>
  <c r="N712" i="1"/>
  <c r="K713" i="1"/>
  <c r="N713" i="1"/>
  <c r="K716" i="1"/>
  <c r="N716" i="1"/>
  <c r="K717" i="1"/>
  <c r="N717" i="1"/>
  <c r="K718" i="1"/>
  <c r="N718" i="1"/>
  <c r="K719" i="1"/>
  <c r="N719" i="1"/>
  <c r="K720" i="1"/>
  <c r="N720" i="1"/>
  <c r="K721" i="1"/>
  <c r="N721" i="1"/>
  <c r="K724" i="1"/>
  <c r="N724" i="1"/>
  <c r="K725" i="1"/>
  <c r="N725" i="1"/>
  <c r="K726" i="1"/>
  <c r="N726" i="1"/>
  <c r="K727" i="1"/>
  <c r="N727" i="1"/>
  <c r="K728" i="1"/>
  <c r="N728" i="1"/>
  <c r="K729" i="1"/>
  <c r="N729" i="1"/>
  <c r="K730" i="1"/>
  <c r="N730" i="1"/>
  <c r="K731" i="1"/>
  <c r="N731" i="1"/>
  <c r="K732" i="1"/>
  <c r="N732" i="1"/>
  <c r="K733" i="1"/>
  <c r="N733" i="1"/>
  <c r="K734" i="1"/>
  <c r="N734" i="1"/>
  <c r="K735" i="1"/>
  <c r="N735" i="1"/>
  <c r="K736" i="1"/>
  <c r="N736" i="1"/>
  <c r="K737" i="1"/>
  <c r="N737" i="1"/>
  <c r="K738" i="1"/>
  <c r="N738" i="1"/>
  <c r="K739" i="1"/>
  <c r="N739" i="1"/>
  <c r="K740" i="1"/>
  <c r="N740" i="1"/>
  <c r="K741" i="1"/>
  <c r="N741" i="1"/>
  <c r="K742" i="1"/>
  <c r="N742" i="1"/>
  <c r="K743" i="1"/>
  <c r="N743" i="1"/>
  <c r="K744" i="1"/>
  <c r="N744" i="1"/>
  <c r="K745" i="1"/>
  <c r="N745" i="1"/>
  <c r="K746" i="1"/>
  <c r="N746" i="1"/>
  <c r="K749" i="1"/>
  <c r="N749" i="1"/>
  <c r="K750" i="1"/>
  <c r="N750" i="1"/>
  <c r="K751" i="1"/>
  <c r="N751" i="1"/>
  <c r="K752" i="1"/>
  <c r="N752" i="1"/>
  <c r="K753" i="1"/>
  <c r="N753" i="1"/>
  <c r="K754" i="1"/>
  <c r="N754" i="1"/>
  <c r="K755" i="1"/>
  <c r="N755" i="1"/>
  <c r="K756" i="1"/>
  <c r="N756" i="1"/>
  <c r="K757" i="1"/>
  <c r="N757" i="1"/>
  <c r="K760" i="1"/>
  <c r="N760" i="1"/>
  <c r="K761" i="1"/>
  <c r="N761" i="1"/>
  <c r="K762" i="1"/>
  <c r="N762" i="1"/>
  <c r="K763" i="1"/>
  <c r="N763" i="1"/>
  <c r="K764" i="1"/>
  <c r="N764" i="1"/>
  <c r="K765" i="1"/>
  <c r="N765" i="1"/>
  <c r="K766" i="1"/>
  <c r="N766" i="1"/>
  <c r="K767" i="1"/>
  <c r="N767" i="1"/>
  <c r="K768" i="1"/>
  <c r="N768" i="1"/>
  <c r="K769" i="1"/>
  <c r="N769" i="1"/>
  <c r="K770" i="1"/>
  <c r="N770" i="1"/>
  <c r="K771" i="1"/>
  <c r="N771" i="1"/>
  <c r="K772" i="1"/>
  <c r="N772" i="1"/>
  <c r="K773" i="1"/>
  <c r="N773" i="1"/>
  <c r="K774" i="1"/>
  <c r="N774" i="1"/>
  <c r="K775" i="1"/>
  <c r="N775" i="1"/>
  <c r="K782" i="1"/>
  <c r="N782" i="1"/>
  <c r="K776" i="1"/>
  <c r="N776" i="1"/>
  <c r="K777" i="1"/>
  <c r="N777" i="1"/>
  <c r="K778" i="1"/>
  <c r="N778" i="1"/>
  <c r="K779" i="1"/>
  <c r="N779" i="1"/>
  <c r="K783" i="1"/>
  <c r="N783" i="1"/>
  <c r="K784" i="1"/>
  <c r="N784" i="1"/>
  <c r="K785" i="1"/>
  <c r="N785" i="1"/>
  <c r="K786" i="1"/>
  <c r="N786" i="1"/>
  <c r="K787" i="1"/>
  <c r="N787" i="1"/>
  <c r="K788" i="1"/>
  <c r="N788" i="1"/>
  <c r="K789" i="1"/>
  <c r="N789" i="1"/>
  <c r="K790" i="1"/>
  <c r="N790" i="1"/>
  <c r="K791" i="1"/>
  <c r="N791" i="1"/>
  <c r="K792" i="1"/>
  <c r="N792" i="1"/>
  <c r="K793" i="1"/>
  <c r="N793" i="1"/>
  <c r="K794" i="1"/>
  <c r="N794" i="1"/>
  <c r="K795" i="1"/>
  <c r="N795" i="1"/>
  <c r="K796" i="1"/>
  <c r="N796" i="1"/>
  <c r="K797" i="1"/>
  <c r="N797" i="1"/>
  <c r="K798" i="1"/>
  <c r="N798" i="1"/>
  <c r="K799" i="1"/>
  <c r="N799" i="1"/>
  <c r="K800" i="1"/>
  <c r="N800" i="1"/>
  <c r="K801" i="1"/>
  <c r="N801" i="1"/>
  <c r="K802" i="1"/>
  <c r="N802" i="1"/>
  <c r="K803" i="1"/>
  <c r="N803" i="1"/>
  <c r="K804" i="1"/>
  <c r="N804" i="1"/>
  <c r="K805" i="1"/>
  <c r="N805" i="1"/>
  <c r="K808" i="1"/>
  <c r="N808" i="1"/>
  <c r="K809" i="1"/>
  <c r="N809" i="1"/>
  <c r="K810" i="1"/>
  <c r="N810" i="1"/>
  <c r="K811" i="1"/>
  <c r="N811" i="1"/>
  <c r="K812" i="1"/>
  <c r="N812" i="1"/>
  <c r="K813" i="1"/>
  <c r="N813" i="1"/>
  <c r="K814" i="1"/>
  <c r="N814" i="1"/>
  <c r="K815" i="1"/>
  <c r="N815" i="1"/>
  <c r="K816" i="1"/>
  <c r="N816" i="1"/>
  <c r="K817" i="1"/>
  <c r="N817" i="1"/>
  <c r="K818" i="1"/>
  <c r="N818" i="1"/>
  <c r="K819" i="1"/>
  <c r="N819" i="1"/>
  <c r="K822" i="1"/>
  <c r="N822" i="1"/>
  <c r="K823" i="1"/>
  <c r="N823" i="1"/>
  <c r="K824" i="1"/>
  <c r="N824" i="1"/>
  <c r="K825" i="1"/>
  <c r="N825" i="1"/>
  <c r="K828" i="1"/>
  <c r="N828" i="1"/>
  <c r="K829" i="1"/>
  <c r="N829" i="1"/>
  <c r="K830" i="1"/>
  <c r="N830" i="1"/>
  <c r="K831" i="1"/>
  <c r="N831" i="1"/>
  <c r="K832" i="1"/>
  <c r="N832" i="1"/>
  <c r="K833" i="1"/>
  <c r="N833" i="1"/>
  <c r="K834" i="1"/>
  <c r="N834" i="1"/>
  <c r="K835" i="1"/>
  <c r="N835" i="1"/>
  <c r="K860" i="1"/>
  <c r="N860" i="1"/>
  <c r="K861" i="1"/>
  <c r="N861" i="1"/>
  <c r="K862" i="1"/>
  <c r="N862" i="1"/>
  <c r="K863" i="1"/>
  <c r="N863" i="1"/>
  <c r="K836" i="1"/>
  <c r="N836" i="1"/>
  <c r="K837" i="1"/>
  <c r="N837" i="1"/>
  <c r="K838" i="1"/>
  <c r="N838" i="1"/>
  <c r="K839" i="1"/>
  <c r="N839" i="1"/>
  <c r="K840" i="1"/>
  <c r="N840" i="1"/>
  <c r="K841" i="1"/>
  <c r="N841" i="1"/>
  <c r="K842" i="1"/>
  <c r="N842" i="1"/>
  <c r="K845" i="1"/>
  <c r="N845" i="1"/>
  <c r="K846" i="1"/>
  <c r="N846" i="1"/>
  <c r="K847" i="1"/>
  <c r="K848" i="1"/>
  <c r="K850" i="1"/>
  <c r="K864" i="1"/>
  <c r="N864" i="1"/>
  <c r="K851" i="1"/>
  <c r="N851" i="1"/>
  <c r="K885" i="1"/>
  <c r="N885" i="1"/>
  <c r="K854" i="1"/>
  <c r="N854" i="1"/>
  <c r="K855" i="1"/>
  <c r="N855" i="1"/>
  <c r="K856" i="1"/>
  <c r="N856" i="1"/>
  <c r="K857" i="1"/>
  <c r="K865" i="1"/>
  <c r="N865" i="1"/>
  <c r="K866" i="1"/>
  <c r="N866" i="1"/>
  <c r="K867" i="1"/>
  <c r="N867" i="1"/>
  <c r="K886" i="1"/>
  <c r="N886" i="1"/>
  <c r="K869" i="1"/>
  <c r="N869" i="1"/>
  <c r="K870" i="1"/>
  <c r="N870" i="1"/>
  <c r="K871" i="1"/>
  <c r="N871" i="1"/>
  <c r="K872" i="1"/>
  <c r="N872" i="1"/>
  <c r="K873" i="1"/>
  <c r="N873" i="1"/>
  <c r="K874" i="1"/>
  <c r="N874" i="1"/>
  <c r="K875" i="1"/>
  <c r="N875" i="1"/>
  <c r="K876" i="1"/>
  <c r="N876" i="1"/>
  <c r="K877" i="1"/>
  <c r="N877" i="1"/>
  <c r="K878" i="1"/>
  <c r="N878" i="1"/>
  <c r="K879" i="1"/>
  <c r="N879" i="1"/>
  <c r="K880" i="1"/>
  <c r="N880" i="1"/>
  <c r="K881" i="1"/>
  <c r="N881" i="1"/>
  <c r="K882" i="1"/>
  <c r="N882" i="1"/>
  <c r="K887" i="1"/>
  <c r="N887" i="1"/>
  <c r="K888" i="1"/>
  <c r="N888" i="1"/>
  <c r="K889" i="1"/>
  <c r="N889" i="1"/>
  <c r="K894" i="1"/>
  <c r="N894" i="1"/>
  <c r="K895" i="1"/>
  <c r="N895" i="1"/>
  <c r="K896" i="1"/>
  <c r="N896" i="1"/>
  <c r="K890" i="1"/>
  <c r="N890" i="1"/>
  <c r="K891" i="1"/>
  <c r="N891" i="1"/>
  <c r="K897" i="1"/>
  <c r="N897" i="1"/>
  <c r="K898" i="1"/>
  <c r="N898" i="1"/>
  <c r="K899" i="1"/>
  <c r="K900" i="1"/>
  <c r="N900" i="1"/>
  <c r="K901" i="1"/>
  <c r="N901" i="1"/>
  <c r="K902" i="1"/>
  <c r="N902" i="1"/>
  <c r="K903" i="1"/>
  <c r="N903" i="1"/>
  <c r="K904" i="1"/>
  <c r="N904" i="1"/>
  <c r="K905" i="1"/>
  <c r="N905" i="1"/>
  <c r="K906" i="1"/>
  <c r="N906" i="1"/>
  <c r="K907" i="1"/>
  <c r="N907" i="1"/>
  <c r="K908" i="1"/>
  <c r="N908" i="1"/>
  <c r="K909" i="1"/>
  <c r="N909" i="1"/>
  <c r="K910" i="1"/>
  <c r="N910" i="1"/>
  <c r="K913" i="1"/>
  <c r="N913" i="1"/>
  <c r="K917" i="1"/>
  <c r="N917" i="1"/>
  <c r="K918" i="1"/>
  <c r="N918" i="1"/>
  <c r="K919" i="1"/>
  <c r="N919" i="1"/>
  <c r="K920" i="1"/>
  <c r="N920" i="1"/>
  <c r="K921" i="1"/>
  <c r="N921" i="1"/>
  <c r="K922" i="1"/>
  <c r="N922" i="1"/>
  <c r="K923" i="1"/>
  <c r="N923" i="1"/>
  <c r="K924" i="1"/>
  <c r="N924" i="1"/>
  <c r="K925" i="1"/>
  <c r="N925" i="1"/>
  <c r="K926" i="1"/>
  <c r="N926" i="1"/>
  <c r="K929" i="1"/>
  <c r="N929" i="1"/>
  <c r="K930" i="1"/>
  <c r="N930" i="1"/>
  <c r="K931" i="1"/>
  <c r="N931" i="1"/>
  <c r="K932" i="1"/>
  <c r="N932" i="1"/>
  <c r="K933" i="1"/>
  <c r="N933" i="1"/>
  <c r="K934" i="1"/>
  <c r="N934" i="1"/>
  <c r="K935" i="1"/>
  <c r="N935" i="1"/>
  <c r="K936" i="1"/>
  <c r="N936" i="1"/>
  <c r="K937" i="1"/>
  <c r="N937" i="1"/>
  <c r="K938" i="1"/>
  <c r="N938" i="1"/>
  <c r="K939" i="1"/>
  <c r="N939" i="1"/>
  <c r="K940" i="1"/>
  <c r="N940" i="1"/>
  <c r="K943" i="1"/>
  <c r="N943" i="1"/>
  <c r="K944" i="1"/>
  <c r="N944" i="1"/>
  <c r="K945" i="1"/>
  <c r="N945" i="1"/>
  <c r="K946" i="1"/>
  <c r="N946" i="1"/>
  <c r="K947" i="1"/>
  <c r="N947" i="1"/>
  <c r="K950" i="1"/>
  <c r="N950" i="1"/>
  <c r="K951" i="1"/>
  <c r="N951" i="1"/>
  <c r="K952" i="1"/>
  <c r="N952" i="1"/>
  <c r="K953" i="1"/>
  <c r="N953" i="1"/>
  <c r="K954" i="1"/>
  <c r="N954" i="1"/>
  <c r="K955" i="1"/>
  <c r="N955" i="1"/>
  <c r="K956" i="1"/>
  <c r="N956" i="1"/>
  <c r="K957" i="1"/>
  <c r="N957" i="1"/>
  <c r="K958" i="1"/>
  <c r="N958" i="1"/>
  <c r="K961" i="1"/>
  <c r="N961" i="1"/>
  <c r="K962" i="1"/>
  <c r="N962" i="1"/>
  <c r="K963" i="1"/>
  <c r="N963" i="1"/>
  <c r="K964" i="1"/>
  <c r="N964" i="1"/>
  <c r="K967" i="1"/>
  <c r="N967" i="1"/>
  <c r="K968" i="1"/>
  <c r="N968" i="1"/>
  <c r="K969" i="1"/>
  <c r="N969" i="1"/>
  <c r="K991" i="1"/>
  <c r="N991" i="1"/>
  <c r="K970" i="1"/>
  <c r="N970" i="1"/>
  <c r="K971" i="1"/>
  <c r="N971" i="1"/>
  <c r="K972" i="1"/>
  <c r="N972" i="1"/>
  <c r="K973" i="1"/>
  <c r="N973" i="1"/>
  <c r="K974" i="1"/>
  <c r="N974" i="1"/>
  <c r="K975" i="1"/>
  <c r="N975" i="1"/>
  <c r="K976" i="1"/>
  <c r="N976" i="1"/>
  <c r="K977" i="1"/>
  <c r="N977" i="1"/>
  <c r="K978" i="1"/>
  <c r="N978" i="1"/>
  <c r="K979" i="1"/>
  <c r="N979" i="1"/>
  <c r="K980" i="1"/>
  <c r="N980" i="1"/>
  <c r="K981" i="1"/>
  <c r="N981" i="1"/>
  <c r="K992" i="1"/>
  <c r="N992" i="1"/>
  <c r="K993" i="1"/>
  <c r="N993" i="1"/>
  <c r="K994" i="1"/>
  <c r="N994" i="1"/>
  <c r="K982" i="1"/>
  <c r="N982" i="1"/>
  <c r="K983" i="1"/>
  <c r="N983" i="1"/>
  <c r="K984" i="1"/>
  <c r="N984" i="1"/>
  <c r="K985" i="1"/>
  <c r="N985" i="1"/>
  <c r="K986" i="1"/>
  <c r="N986" i="1"/>
  <c r="K987" i="1"/>
  <c r="N987" i="1"/>
  <c r="K1029" i="1"/>
  <c r="N1029" i="1"/>
  <c r="K995" i="1"/>
  <c r="N995" i="1"/>
  <c r="K996" i="1"/>
  <c r="N996" i="1"/>
  <c r="K997" i="1"/>
  <c r="N997" i="1"/>
  <c r="K998" i="1"/>
  <c r="N998" i="1"/>
  <c r="K999" i="1"/>
  <c r="N999" i="1"/>
  <c r="K1000" i="1"/>
  <c r="N1000" i="1"/>
  <c r="K1001" i="1"/>
  <c r="N1001" i="1"/>
  <c r="K1002" i="1"/>
  <c r="N1002" i="1"/>
  <c r="K1003" i="1"/>
  <c r="N1003" i="1"/>
  <c r="K1004" i="1"/>
  <c r="N1004" i="1"/>
  <c r="K1005" i="1"/>
  <c r="N1005" i="1"/>
  <c r="K1006" i="1"/>
  <c r="N1006" i="1"/>
  <c r="K1007" i="1"/>
  <c r="N1007" i="1"/>
  <c r="K1008" i="1"/>
  <c r="N1008" i="1"/>
  <c r="K1009" i="1"/>
  <c r="N1009" i="1"/>
  <c r="K1010" i="1"/>
  <c r="N1010" i="1"/>
  <c r="K1011" i="1"/>
  <c r="N1011" i="1"/>
  <c r="K1012" i="1"/>
  <c r="N1012" i="1"/>
  <c r="K1013" i="1"/>
  <c r="N1013" i="1"/>
  <c r="K1014" i="1"/>
  <c r="N1014" i="1"/>
  <c r="K1015" i="1"/>
  <c r="N1015" i="1"/>
  <c r="K1016" i="1"/>
  <c r="N1016" i="1"/>
  <c r="K1017" i="1"/>
  <c r="N1017" i="1"/>
  <c r="K1018" i="1"/>
  <c r="N1018" i="1"/>
  <c r="K1019" i="1"/>
  <c r="N1019" i="1"/>
  <c r="K1020" i="1"/>
  <c r="N1020" i="1"/>
  <c r="K1021" i="1"/>
  <c r="N1021" i="1"/>
  <c r="K1022" i="1"/>
  <c r="N1022" i="1"/>
  <c r="K1023" i="1"/>
  <c r="N1023" i="1"/>
  <c r="K1024" i="1"/>
  <c r="N1024" i="1"/>
  <c r="K1025" i="1"/>
  <c r="N1025" i="1"/>
  <c r="K1028" i="1"/>
  <c r="N1028" i="1"/>
  <c r="K1030" i="1"/>
  <c r="N1030" i="1"/>
  <c r="K1031" i="1"/>
  <c r="N1031" i="1"/>
  <c r="K1032" i="1"/>
  <c r="N1032" i="1"/>
  <c r="K1033" i="1"/>
  <c r="N1033" i="1"/>
  <c r="K1036" i="1"/>
  <c r="N1036" i="1"/>
  <c r="K1050" i="1"/>
  <c r="N1050" i="1"/>
  <c r="K1037" i="1"/>
  <c r="N1037" i="1"/>
  <c r="K1038" i="1"/>
  <c r="N1038" i="1"/>
  <c r="K1039" i="1"/>
  <c r="N1039" i="1"/>
  <c r="K1040" i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K1051" i="1"/>
  <c r="N1051" i="1"/>
  <c r="K1061" i="1"/>
  <c r="N1061" i="1"/>
  <c r="K1062" i="1"/>
  <c r="N1062" i="1"/>
  <c r="K1052" i="1"/>
  <c r="N1052" i="1"/>
  <c r="K1053" i="1"/>
  <c r="N1053" i="1"/>
  <c r="K1054" i="1"/>
  <c r="N1054" i="1"/>
  <c r="K1055" i="1"/>
  <c r="N1055" i="1"/>
  <c r="K1056" i="1"/>
  <c r="N1056" i="1"/>
  <c r="K1057" i="1"/>
  <c r="N1057" i="1"/>
  <c r="K1058" i="1"/>
  <c r="N1058" i="1"/>
  <c r="K1065" i="1"/>
  <c r="N1065" i="1"/>
  <c r="K1066" i="1"/>
  <c r="N1066" i="1"/>
  <c r="K1067" i="1"/>
  <c r="N1067" i="1"/>
  <c r="K1068" i="1"/>
  <c r="N1068" i="1"/>
  <c r="K1069" i="1"/>
  <c r="N1069" i="1"/>
  <c r="K1070" i="1"/>
  <c r="N1070" i="1"/>
  <c r="K1071" i="1"/>
  <c r="N1071" i="1"/>
  <c r="K1072" i="1"/>
  <c r="N1072" i="1"/>
  <c r="K1073" i="1"/>
  <c r="N1073" i="1"/>
  <c r="K1074" i="1"/>
  <c r="N1074" i="1"/>
  <c r="K1075" i="1"/>
  <c r="N1075" i="1"/>
  <c r="K1076" i="1"/>
  <c r="N1076" i="1"/>
  <c r="K1077" i="1"/>
  <c r="N1077" i="1"/>
  <c r="K1078" i="1"/>
  <c r="N1078" i="1"/>
  <c r="K1079" i="1"/>
  <c r="N1079" i="1"/>
  <c r="K1080" i="1"/>
  <c r="N1080" i="1"/>
  <c r="K1081" i="1"/>
  <c r="N1081" i="1"/>
  <c r="K1082" i="1"/>
  <c r="N1082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0" i="1"/>
  <c r="N1090" i="1"/>
  <c r="K1091" i="1"/>
  <c r="N1091" i="1"/>
  <c r="K1092" i="1"/>
  <c r="N1092" i="1"/>
  <c r="K1093" i="1"/>
  <c r="N1093" i="1"/>
  <c r="K1094" i="1"/>
  <c r="N1094" i="1"/>
  <c r="K1097" i="1"/>
  <c r="N1097" i="1"/>
  <c r="K1098" i="1"/>
  <c r="N1098" i="1"/>
  <c r="K1099" i="1"/>
  <c r="N1099" i="1"/>
  <c r="K1100" i="1"/>
  <c r="N1100" i="1"/>
  <c r="K1101" i="1"/>
  <c r="N1101" i="1"/>
  <c r="K1102" i="1"/>
  <c r="N1102" i="1"/>
  <c r="K1107" i="1"/>
  <c r="N1107" i="1"/>
  <c r="K1108" i="1"/>
  <c r="N1108" i="1"/>
  <c r="K1103" i="1"/>
  <c r="N1103" i="1"/>
  <c r="K1104" i="1"/>
  <c r="N1104" i="1"/>
  <c r="K1109" i="1"/>
  <c r="N1109" i="1"/>
  <c r="K1110" i="1"/>
  <c r="N1110" i="1"/>
  <c r="K1113" i="1"/>
  <c r="N1113" i="1"/>
  <c r="K1114" i="1"/>
  <c r="N1114" i="1"/>
  <c r="K1115" i="1"/>
  <c r="N1115" i="1"/>
  <c r="K1116" i="1"/>
  <c r="N1116" i="1"/>
  <c r="K1117" i="1"/>
  <c r="N1117" i="1"/>
  <c r="K1118" i="1"/>
  <c r="N1118" i="1"/>
  <c r="K1119" i="1"/>
  <c r="N1119" i="1"/>
  <c r="K1120" i="1"/>
  <c r="N1120" i="1"/>
  <c r="K1121" i="1"/>
  <c r="N1121" i="1"/>
  <c r="K1122" i="1"/>
  <c r="N1122" i="1"/>
  <c r="K1123" i="1"/>
  <c r="N1123" i="1"/>
  <c r="K1124" i="1"/>
  <c r="N1124" i="1"/>
  <c r="K1127" i="1"/>
  <c r="N1127" i="1"/>
  <c r="K1128" i="1"/>
  <c r="N1128" i="1"/>
  <c r="K1129" i="1"/>
  <c r="N1129" i="1"/>
  <c r="K1130" i="1"/>
  <c r="N1130" i="1"/>
  <c r="K1141" i="1"/>
  <c r="N1141" i="1"/>
  <c r="N1150" i="1" s="1"/>
  <c r="K1132" i="1"/>
  <c r="N1132" i="1"/>
  <c r="K1133" i="1"/>
  <c r="N1133" i="1"/>
  <c r="K1134" i="1"/>
  <c r="N1134" i="1"/>
  <c r="K1135" i="1"/>
  <c r="N1135" i="1"/>
  <c r="K1136" i="1"/>
  <c r="N1136" i="1"/>
  <c r="K1137" i="1"/>
  <c r="N1137" i="1"/>
  <c r="K1138" i="1"/>
  <c r="N1138" i="1"/>
  <c r="N1139" i="1" l="1"/>
  <c r="N1125" i="1"/>
  <c r="N1111" i="1"/>
  <c r="N1105" i="1"/>
  <c r="N1095" i="1"/>
  <c r="O1068" i="1"/>
  <c r="N1059" i="1"/>
  <c r="N1048" i="1"/>
  <c r="N1034" i="1"/>
  <c r="N1026" i="1"/>
  <c r="N988" i="1"/>
  <c r="N965" i="1"/>
  <c r="N959" i="1"/>
  <c r="N948" i="1"/>
  <c r="N941" i="1"/>
  <c r="N927" i="1"/>
  <c r="N892" i="1"/>
  <c r="N883" i="1"/>
  <c r="N858" i="1"/>
  <c r="N843" i="1"/>
  <c r="N826" i="1"/>
  <c r="N820" i="1"/>
  <c r="N806" i="1"/>
  <c r="N758" i="1"/>
  <c r="N780" i="1"/>
  <c r="N747" i="1"/>
  <c r="N722" i="1"/>
  <c r="N693" i="1"/>
  <c r="N714" i="1"/>
  <c r="N676" i="1"/>
  <c r="N645" i="1"/>
  <c r="N657" i="1"/>
  <c r="N627" i="1"/>
  <c r="N608" i="1"/>
  <c r="N601" i="1"/>
  <c r="N592" i="1"/>
  <c r="N579" i="1"/>
  <c r="N573" i="1"/>
  <c r="N549" i="1"/>
  <c r="N531" i="1"/>
  <c r="N502" i="1"/>
  <c r="N492" i="1"/>
  <c r="N483" i="1"/>
  <c r="N473" i="1"/>
  <c r="N448" i="1"/>
  <c r="N461" i="1"/>
  <c r="N429" i="1"/>
  <c r="N417" i="1"/>
  <c r="N411" i="1"/>
  <c r="N387" i="1"/>
  <c r="N355" i="1"/>
  <c r="N346" i="1"/>
  <c r="N335" i="1"/>
  <c r="N320" i="1"/>
  <c r="N314" i="1"/>
  <c r="N306" i="1"/>
  <c r="N300" i="1"/>
  <c r="N292" i="1"/>
  <c r="N282" i="1"/>
  <c r="N261" i="1"/>
  <c r="N249" i="1"/>
  <c r="N241" i="1"/>
  <c r="N230" i="1"/>
  <c r="N209" i="1"/>
  <c r="N189" i="1"/>
  <c r="N181" i="1"/>
  <c r="N174" i="1"/>
  <c r="N167" i="1"/>
  <c r="N151" i="1"/>
  <c r="N146" i="1"/>
  <c r="N134" i="1"/>
  <c r="N105" i="1"/>
  <c r="N95" i="1"/>
  <c r="N77" i="1"/>
  <c r="N61" i="1"/>
  <c r="N48" i="1"/>
  <c r="N26" i="1"/>
  <c r="N37" i="1"/>
  <c r="N10" i="1"/>
  <c r="K2" i="1"/>
  <c r="N2" i="1"/>
  <c r="N3" i="1" s="1"/>
  <c r="S3402" i="1" l="1"/>
  <c r="S3407" i="1"/>
  <c r="N899" i="1"/>
  <c r="N911" i="1" s="1"/>
</calcChain>
</file>

<file path=xl/sharedStrings.xml><?xml version="1.0" encoding="utf-8"?>
<sst xmlns="http://schemas.openxmlformats.org/spreadsheetml/2006/main" count="7391" uniqueCount="5300">
  <si>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</si>
  <si>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</si>
  <si>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</si>
  <si>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</si>
  <si>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</si>
  <si>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</si>
  <si>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</si>
  <si>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</si>
  <si>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</si>
  <si>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</si>
  <si>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</si>
  <si>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</si>
  <si>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</si>
  <si>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</si>
  <si>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</si>
  <si>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</si>
  <si>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</si>
  <si>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</si>
  <si>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</si>
  <si>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</si>
  <si>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</si>
  <si>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</si>
  <si>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</si>
  <si>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</si>
  <si>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</si>
  <si>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</si>
  <si>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</si>
  <si>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</si>
  <si>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</si>
  <si>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</si>
  <si>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</si>
  <si>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</si>
  <si>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</si>
  <si>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</si>
  <si>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</si>
  <si>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</si>
  <si>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</si>
  <si>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</si>
  <si>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</si>
  <si>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</si>
  <si>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</si>
  <si>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</si>
  <si>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</si>
  <si>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</si>
  <si>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</si>
  <si>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</si>
  <si>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</si>
  <si>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</si>
  <si>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</si>
  <si>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</si>
  <si>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</si>
  <si>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</si>
  <si>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</si>
  <si>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</si>
  <si>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</si>
  <si>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</si>
  <si>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</si>
  <si>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</si>
  <si>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</si>
  <si>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</si>
  <si>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</si>
  <si>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</si>
  <si>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</si>
  <si>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</si>
  <si>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</si>
  <si>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</si>
  <si>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</si>
  <si>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</si>
  <si>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</si>
  <si>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</si>
  <si>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</si>
  <si>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</si>
  <si>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</si>
  <si>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ACREAGE/
SIZE</t>
  </si>
  <si>
    <t># of Conveyance</t>
  </si>
  <si>
    <t># of Exempts</t>
  </si>
  <si>
    <t>Trasnfer Total</t>
  </si>
  <si>
    <t>Conveyance Total</t>
  </si>
  <si>
    <t>Sale price</t>
  </si>
  <si>
    <t>Total</t>
  </si>
  <si>
    <t>Total FMV</t>
  </si>
  <si>
    <t>026-00000195-01</t>
  </si>
  <si>
    <t>Kaufman Ernest A &amp; Laura C</t>
  </si>
  <si>
    <t>Wooded Acres Ltd</t>
  </si>
  <si>
    <t>010-00000438-02</t>
  </si>
  <si>
    <t>GCDC LLC</t>
  </si>
  <si>
    <t>Taylor Dorian D &amp; Michelle R   JLRS</t>
  </si>
  <si>
    <t>E1</t>
  </si>
  <si>
    <t>006-00000071-00</t>
  </si>
  <si>
    <t>Hershberger John &amp; Lydia</t>
  </si>
  <si>
    <t>Hershberger Leroy &amp; Fannie   JRLS</t>
  </si>
  <si>
    <t>017-00000516-03</t>
  </si>
  <si>
    <t>Warren Lyle aka Lyle E</t>
  </si>
  <si>
    <t>Warren Zachary</t>
  </si>
  <si>
    <t>E2</t>
  </si>
  <si>
    <t>043-00001737-00</t>
  </si>
  <si>
    <t>57 x 145</t>
  </si>
  <si>
    <t>Schuler Philip D</t>
  </si>
  <si>
    <t>Schuler Philip D &amp; Deborah   JLRS</t>
  </si>
  <si>
    <t>E3</t>
  </si>
  <si>
    <t>021-00000345-00</t>
  </si>
  <si>
    <t>Barnett John D (int)</t>
  </si>
  <si>
    <t>Thompson John E &amp; Christina E   JLRS</t>
  </si>
  <si>
    <t>027-00000802-04</t>
  </si>
  <si>
    <t>Hampton Mark A &amp; Linda</t>
  </si>
  <si>
    <t>Baird Jesse, Caitlyn &amp; john</t>
  </si>
  <si>
    <t>E4</t>
  </si>
  <si>
    <t>018-00000158-01</t>
  </si>
  <si>
    <t>Swails Lois M</t>
  </si>
  <si>
    <t>Shingleton Matthew A &amp; Kristen</t>
  </si>
  <si>
    <t>018-00000460-00</t>
  </si>
  <si>
    <t>Bruner Land Company</t>
  </si>
  <si>
    <t>Hinkle Jeffrey L JR</t>
  </si>
  <si>
    <t>E5</t>
  </si>
  <si>
    <t>043-00000861-00</t>
  </si>
  <si>
    <t>42 x 129</t>
  </si>
  <si>
    <t>Michael James T &amp; Diane J</t>
  </si>
  <si>
    <t>Michael Diane</t>
  </si>
  <si>
    <t>E6</t>
  </si>
  <si>
    <t>043-00001519-00</t>
  </si>
  <si>
    <t>043-00001520-00</t>
  </si>
  <si>
    <t>043-00001521-00</t>
  </si>
  <si>
    <t>043-00001522-00</t>
  </si>
  <si>
    <t>043-00001523-00</t>
  </si>
  <si>
    <t>043-00001524-00</t>
  </si>
  <si>
    <t>043-00001525-00</t>
  </si>
  <si>
    <t>44.4 x 119.5</t>
  </si>
  <si>
    <t>William Larry Roger</t>
  </si>
  <si>
    <t>Williams Priscilla</t>
  </si>
  <si>
    <t>same</t>
  </si>
  <si>
    <t>020-00000401-00</t>
  </si>
  <si>
    <t>59 x 76.2</t>
  </si>
  <si>
    <t>Hennen Donald</t>
  </si>
  <si>
    <t>Gephart Kyra</t>
  </si>
  <si>
    <t>038-00000742-07</t>
  </si>
  <si>
    <t>Troyer Levi d &amp; Laura</t>
  </si>
  <si>
    <t>Miller Dennis &amp; Julia</t>
  </si>
  <si>
    <t>E7</t>
  </si>
  <si>
    <t>016-00000475-00</t>
  </si>
  <si>
    <t>66.45 x 65.81</t>
  </si>
  <si>
    <t>Chrapowicki Alex</t>
  </si>
  <si>
    <t>T L Grace Farm Inc</t>
  </si>
  <si>
    <t>043-00000718-00</t>
  </si>
  <si>
    <t>46 x 141.25</t>
  </si>
  <si>
    <t>Kent Dorothy L</t>
  </si>
  <si>
    <t>x</t>
  </si>
  <si>
    <t xml:space="preserve">Yoder Jerry </t>
  </si>
  <si>
    <t>033-00000304-00</t>
  </si>
  <si>
    <t>Wable Doris</t>
  </si>
  <si>
    <t>RLH Land Company</t>
  </si>
  <si>
    <t>043-00004106-00</t>
  </si>
  <si>
    <t>20 x 52</t>
  </si>
  <si>
    <t>Renovated Investments</t>
  </si>
  <si>
    <t>Kelton Tracy &amp; James Fisher</t>
  </si>
  <si>
    <t>020-00000133-00</t>
  </si>
  <si>
    <t>020-00000132-00</t>
  </si>
  <si>
    <t>020-00000131-00</t>
  </si>
  <si>
    <t>50 x 132</t>
  </si>
  <si>
    <t>66 x 129</t>
  </si>
  <si>
    <t>20 x 129</t>
  </si>
  <si>
    <t>Coshocton National Bank</t>
  </si>
  <si>
    <t>DBChase LLC</t>
  </si>
  <si>
    <t>E8</t>
  </si>
  <si>
    <t>035-00000491-00</t>
  </si>
  <si>
    <t>035-00000490-00</t>
  </si>
  <si>
    <t xml:space="preserve">50 x120 </t>
  </si>
  <si>
    <t>50 x 120</t>
  </si>
  <si>
    <t>Richards John &amp; Dianna</t>
  </si>
  <si>
    <t>Riveria Dianna</t>
  </si>
  <si>
    <t>043-00000960-00</t>
  </si>
  <si>
    <t>40 x 204</t>
  </si>
  <si>
    <t>Blankenship Elmer E &amp; Graham Tianna L</t>
  </si>
  <si>
    <t>Parks Travis S</t>
  </si>
  <si>
    <t>016-00000327-00</t>
  </si>
  <si>
    <t>33 x 132</t>
  </si>
  <si>
    <t>Russell Alberta S (Estate)</t>
  </si>
  <si>
    <t>Snyder Michael R &amp; Kathy S   JLRS</t>
  </si>
  <si>
    <t>E10</t>
  </si>
  <si>
    <t>023-00000080-00</t>
  </si>
  <si>
    <t>Miller Sara (deceased)</t>
  </si>
  <si>
    <t>Miller Wayne J</t>
  </si>
  <si>
    <t>031-00000171-11</t>
  </si>
  <si>
    <t>Hutchison Marilyn &amp;</t>
  </si>
  <si>
    <t>King Evelyn &amp; Basford Darrel</t>
  </si>
  <si>
    <t>002-00000294-03</t>
  </si>
  <si>
    <t>Callahan Danna &amp; Street James</t>
  </si>
  <si>
    <t>Shelter James &amp; Rachael</t>
  </si>
  <si>
    <t>043-00000944-00</t>
  </si>
  <si>
    <t>47.9 x 112</t>
  </si>
  <si>
    <t>Rice Abby M</t>
  </si>
  <si>
    <t>Dingus Haydee</t>
  </si>
  <si>
    <t>E11</t>
  </si>
  <si>
    <t>043-00002907-00</t>
  </si>
  <si>
    <t>043-00002908-00</t>
  </si>
  <si>
    <t>18 x 57.50</t>
  </si>
  <si>
    <t>77 x 57.60</t>
  </si>
  <si>
    <t>Selders Nita</t>
  </si>
  <si>
    <t>Snider Robin Richelle</t>
  </si>
  <si>
    <t>042-00000612-03</t>
  </si>
  <si>
    <t>Gress Jeffrey &amp; Lisa et al</t>
  </si>
  <si>
    <t>Mast Ivan W &amp; Leona M</t>
  </si>
  <si>
    <t>E9</t>
  </si>
  <si>
    <t>044-15134007-00</t>
  </si>
  <si>
    <t>Tusc Twp School</t>
  </si>
  <si>
    <t>River View Local School</t>
  </si>
  <si>
    <t>009-00000104-00</t>
  </si>
  <si>
    <t>Warren Paul R</t>
  </si>
  <si>
    <t>Specht Kevin W &amp; Tamara P  JLRS</t>
  </si>
  <si>
    <t>043-00003815-00</t>
  </si>
  <si>
    <t>50 x 50</t>
  </si>
  <si>
    <t>Philabaum Craig A &amp; Emig Jennifer</t>
  </si>
  <si>
    <t>JP Morgan National Assoc</t>
  </si>
  <si>
    <t>E12</t>
  </si>
  <si>
    <t>042-00000311-00</t>
  </si>
  <si>
    <t>Stiteler Jason A</t>
  </si>
  <si>
    <t>Stiteler Lisa M</t>
  </si>
  <si>
    <t>Recorder owes</t>
  </si>
  <si>
    <t>Cognion Kirk W</t>
  </si>
  <si>
    <t xml:space="preserve">Raber Ervin S </t>
  </si>
  <si>
    <t>042-000003-02</t>
  </si>
  <si>
    <t>017-00000370-02</t>
  </si>
  <si>
    <t>042-00000872-02</t>
  </si>
  <si>
    <t>Ugher Daniel L TTEE et al</t>
  </si>
  <si>
    <t>Yoder Robert M Et Al</t>
  </si>
  <si>
    <t>1090/1220</t>
  </si>
  <si>
    <t>039-0000063-07</t>
  </si>
  <si>
    <t>039-00000063-00</t>
  </si>
  <si>
    <t>Chapin Jeffery, et al</t>
  </si>
  <si>
    <t>Chapin Jerry et al</t>
  </si>
  <si>
    <t>021-00000315-05</t>
  </si>
  <si>
    <t>McCoun Mark A</t>
  </si>
  <si>
    <t>Maple William III</t>
  </si>
  <si>
    <t>043-00005658-00</t>
  </si>
  <si>
    <t>89 x 162</t>
  </si>
  <si>
    <t>Lantham robert Laverne &amp;</t>
  </si>
  <si>
    <t>Waycaster Thomas W</t>
  </si>
  <si>
    <t>E13</t>
  </si>
  <si>
    <t>043-00000429-00</t>
  </si>
  <si>
    <t>133.97 x 233.75</t>
  </si>
  <si>
    <t>Ogle Cheryl a</t>
  </si>
  <si>
    <t>Ogle David S</t>
  </si>
  <si>
    <t>017-00000898-00</t>
  </si>
  <si>
    <t>Herold Judith Diehl &amp; Booth Wendy</t>
  </si>
  <si>
    <t>Yoder Menno &amp; Fannie N et al</t>
  </si>
  <si>
    <t>026-00000332-00</t>
  </si>
  <si>
    <t>026-00000331-01</t>
  </si>
  <si>
    <t>E14</t>
  </si>
  <si>
    <t>Gross Alfred T &amp; Beverly E, TTEES</t>
  </si>
  <si>
    <t>Gross- Squillante Kristine et al</t>
  </si>
  <si>
    <t>Gross-Squillatne Kristine et al</t>
  </si>
  <si>
    <t>Hochstetler Jonas R &amp; Laura E   JLRS</t>
  </si>
  <si>
    <t>E15</t>
  </si>
  <si>
    <t>020-16115002-00</t>
  </si>
  <si>
    <t>100 x 190</t>
  </si>
  <si>
    <t xml:space="preserve">Shaw Rita </t>
  </si>
  <si>
    <t>Shaw Marcus J &amp; Christopher B</t>
  </si>
  <si>
    <t>031-00000315-00</t>
  </si>
  <si>
    <t>Hampton Mark A &amp; Linda A   JLRS</t>
  </si>
  <si>
    <t>043-00003451-00</t>
  </si>
  <si>
    <t>Ferguson Karen M &amp; Epley Tracey L</t>
  </si>
  <si>
    <t>Wolford Danny A</t>
  </si>
  <si>
    <t>JP Morgan Chase Bank NA</t>
  </si>
  <si>
    <t>020-00000811-00</t>
  </si>
  <si>
    <t>50 x 150</t>
  </si>
  <si>
    <t>Duff James W &amp; Ruth Anne</t>
  </si>
  <si>
    <t>Nationstar Mortgage LLC</t>
  </si>
  <si>
    <t>036-00000009-04</t>
  </si>
  <si>
    <t>Pope Mary K</t>
  </si>
  <si>
    <t>Jones Ben A</t>
  </si>
  <si>
    <t>020-00000533-00</t>
  </si>
  <si>
    <t>fleming James A</t>
  </si>
  <si>
    <t>Mencer John T &amp; Brenda</t>
  </si>
  <si>
    <t>E17</t>
  </si>
  <si>
    <t>017-00001114-00</t>
  </si>
  <si>
    <t>Federal National Mortgage</t>
  </si>
  <si>
    <t>Gonter George P.C. &amp; Helmick Nina</t>
  </si>
  <si>
    <t>E18</t>
  </si>
  <si>
    <t>E16</t>
  </si>
  <si>
    <t>013-0000101700</t>
  </si>
  <si>
    <t>Duff John W &amp; Dovenbarger Shelly A</t>
  </si>
  <si>
    <t>Duff John W &amp; Shelly A    JLRS</t>
  </si>
  <si>
    <t>043-00005521-00</t>
  </si>
  <si>
    <t>Darner James E (deceased)</t>
  </si>
  <si>
    <t>Darner Orleta</t>
  </si>
  <si>
    <t>044-00000560-00</t>
  </si>
  <si>
    <t>Laughlin David L &amp; Dale L</t>
  </si>
  <si>
    <t>Crabtree Craig &amp; Margaret A</t>
  </si>
  <si>
    <t>E19</t>
  </si>
  <si>
    <t>043-00003718-00</t>
  </si>
  <si>
    <t>Claypool Marth J TTEE</t>
  </si>
  <si>
    <t>Shaw Alice F</t>
  </si>
  <si>
    <t>038-00000151-00</t>
  </si>
  <si>
    <t>010-00000267-00</t>
  </si>
  <si>
    <t>Harman Patricia</t>
  </si>
  <si>
    <t>Miller Wesley &amp; Martha N</t>
  </si>
  <si>
    <t>1200/1080</t>
  </si>
  <si>
    <t>E20</t>
  </si>
  <si>
    <t>004-00000260-00</t>
  </si>
  <si>
    <t>Hosfelt Richard E &amp; Marcia A</t>
  </si>
  <si>
    <t>Hosfelt Richard E JLRS &amp;</t>
  </si>
  <si>
    <t>041-00000437-17</t>
  </si>
  <si>
    <t>041-00000437-22</t>
  </si>
  <si>
    <t>Century National Bank</t>
  </si>
  <si>
    <t>Meyer Cory J &amp; Courtney R</t>
  </si>
  <si>
    <t>E21</t>
  </si>
  <si>
    <t>032-00000121-06</t>
  </si>
  <si>
    <t>Cochran Carolyn A Estate of</t>
  </si>
  <si>
    <t>Cochran Larry R</t>
  </si>
  <si>
    <t>E23</t>
  </si>
  <si>
    <t>006-00000016-01</t>
  </si>
  <si>
    <t>Deetz Niles (Estate)</t>
  </si>
  <si>
    <t>Deetz Jean D</t>
  </si>
  <si>
    <t>E24</t>
  </si>
  <si>
    <t>Workman Steven L &amp; Emily C</t>
  </si>
  <si>
    <t>Deetz Jean D (int)</t>
  </si>
  <si>
    <t>006-00000016-00</t>
  </si>
  <si>
    <t>Burick Richard V &amp; Nyla J</t>
  </si>
  <si>
    <t>E22</t>
  </si>
  <si>
    <t>044-14501204-03</t>
  </si>
  <si>
    <t>044-14501204-04</t>
  </si>
  <si>
    <t>044-14501204-02</t>
  </si>
  <si>
    <t>66 x 166</t>
  </si>
  <si>
    <t>33 x 166</t>
  </si>
  <si>
    <t>Roscoe Village Foundation</t>
  </si>
  <si>
    <t>State of Ohio</t>
  </si>
  <si>
    <t>013-00001783-04</t>
  </si>
  <si>
    <t>013-00001621-00</t>
  </si>
  <si>
    <t>013-00001356-00</t>
  </si>
  <si>
    <t>Shaw Ruth A</t>
  </si>
  <si>
    <t>Schott II Edward &amp; Rebecca D</t>
  </si>
  <si>
    <t>E25</t>
  </si>
  <si>
    <t>004-00000175-03</t>
  </si>
  <si>
    <t>004-00000172-03</t>
  </si>
  <si>
    <t>Hedrick clinton</t>
  </si>
  <si>
    <t>Hedrick Dale</t>
  </si>
  <si>
    <t>042-00000375-03</t>
  </si>
  <si>
    <t>Miller Ervin J &amp; Christina P   JLRS</t>
  </si>
  <si>
    <t>e26</t>
  </si>
  <si>
    <t>004-00000172-00</t>
  </si>
  <si>
    <t>Hedrick Clinton</t>
  </si>
  <si>
    <t>040-00000354-00</t>
  </si>
  <si>
    <t>Lecraft Chad A</t>
  </si>
  <si>
    <t>E27</t>
  </si>
  <si>
    <t>043-00000454-00</t>
  </si>
  <si>
    <t>44 x 92</t>
  </si>
  <si>
    <t>Brink Shirley K</t>
  </si>
  <si>
    <t>Daugherty Mary E</t>
  </si>
  <si>
    <t>029-00000835-00</t>
  </si>
  <si>
    <t>029-00000840-00</t>
  </si>
  <si>
    <t>50 x 100</t>
  </si>
  <si>
    <t>Woodby Steve</t>
  </si>
  <si>
    <t>Baird Lauralee &amp; Matthew Baird</t>
  </si>
  <si>
    <t>003-00000537-05</t>
  </si>
  <si>
    <t>Detweiler JJ Enterprises Inc</t>
  </si>
  <si>
    <t xml:space="preserve">Beachy Leander &amp; Emma </t>
  </si>
  <si>
    <t>E28</t>
  </si>
  <si>
    <t>043-00001392-00</t>
  </si>
  <si>
    <t>Sec Housing and urban development</t>
  </si>
  <si>
    <t>Castle2016 LLC</t>
  </si>
  <si>
    <t>042-00000612-04</t>
  </si>
  <si>
    <t>042-00000612-05</t>
  </si>
  <si>
    <t>042-00000886-06</t>
  </si>
  <si>
    <t>Gress Jeffrey et al</t>
  </si>
  <si>
    <t>Wilkins John S &amp; Jacqueline</t>
  </si>
  <si>
    <t>042-00000612-06</t>
  </si>
  <si>
    <t>Darr Catherine</t>
  </si>
  <si>
    <t>E29</t>
  </si>
  <si>
    <t>042-00000001-00</t>
  </si>
  <si>
    <t>Hemlock Valley Ranch</t>
  </si>
  <si>
    <t>Hershberger Marcus D &amp; Charity R</t>
  </si>
  <si>
    <t>023-00000029-05</t>
  </si>
  <si>
    <t>Yoder Aden M C &amp; Barbara</t>
  </si>
  <si>
    <t>Yoder Aden Junior</t>
  </si>
  <si>
    <t>043-00004174-00</t>
  </si>
  <si>
    <t>52 x 61.1</t>
  </si>
  <si>
    <t>Libby Kyle R &amp; Mallory (Land)</t>
  </si>
  <si>
    <t>Pinecreek Properties LLC</t>
  </si>
  <si>
    <t>042-00000466-03</t>
  </si>
  <si>
    <t>Holmco Holdings LLC</t>
  </si>
  <si>
    <t>Hershberger marcus D &amp; Charity R</t>
  </si>
  <si>
    <t>010-00000852-03</t>
  </si>
  <si>
    <t>Hughett Christopher S</t>
  </si>
  <si>
    <t xml:space="preserve">Miller Mervin U &amp; Mary </t>
  </si>
  <si>
    <t>013-00001036-00</t>
  </si>
  <si>
    <t>Bachman Theresa K</t>
  </si>
  <si>
    <t>Matthews Jacob</t>
  </si>
  <si>
    <t>004-00000552-00</t>
  </si>
  <si>
    <t>90 x 155.91</t>
  </si>
  <si>
    <t>Esselburn David A</t>
  </si>
  <si>
    <t>Buxton nicholas M</t>
  </si>
  <si>
    <t>033-00000805-01</t>
  </si>
  <si>
    <t>T-5 Rentals LLC</t>
  </si>
  <si>
    <t>Yoder Edward N &amp; Nettie J</t>
  </si>
  <si>
    <t>014-00000279-14</t>
  </si>
  <si>
    <t>Carter Joseph F &amp; Kimberly W Carter</t>
  </si>
  <si>
    <t>Cameron Mollie S &amp; Carlsen Jacob C</t>
  </si>
  <si>
    <t>031-00000668-00</t>
  </si>
  <si>
    <t>Wells Fargo Bank NA</t>
  </si>
  <si>
    <t>Mozie Michael Robert</t>
  </si>
  <si>
    <t>021-00000117-00</t>
  </si>
  <si>
    <t>Sharrier John E &amp; Robin J</t>
  </si>
  <si>
    <t>Watson Thomas D &amp; Julianne Laura</t>
  </si>
  <si>
    <t>031-00000121-10</t>
  </si>
  <si>
    <t>Johnson Steven G &amp; Marjorie F</t>
  </si>
  <si>
    <t>Arpajian Ron</t>
  </si>
  <si>
    <t>E30</t>
  </si>
  <si>
    <t>042-00001012-01</t>
  </si>
  <si>
    <t>042-00000980-00</t>
  </si>
  <si>
    <t>Jones Ronald G</t>
  </si>
  <si>
    <t>Jones Ronald G &amp; Carrie L</t>
  </si>
  <si>
    <t>043-00003778-00</t>
  </si>
  <si>
    <t>43.5 x 104</t>
  </si>
  <si>
    <t>Metz Real Estate LLC</t>
  </si>
  <si>
    <t>Ianniello Company</t>
  </si>
  <si>
    <t>E33</t>
  </si>
  <si>
    <t>043-15118097-01</t>
  </si>
  <si>
    <t>Board of Education Coschocton county</t>
  </si>
  <si>
    <t>Leppla Anna TTEE</t>
  </si>
  <si>
    <t>027-00000061-00</t>
  </si>
  <si>
    <t>Helmick Melissa TTEE</t>
  </si>
  <si>
    <t>Helmick Melissa &amp; Timothy CO TTEES</t>
  </si>
  <si>
    <t>E31</t>
  </si>
  <si>
    <t>E32</t>
  </si>
  <si>
    <t>015-00000102-00</t>
  </si>
  <si>
    <t>50 x 160</t>
  </si>
  <si>
    <t>Bassette Michelle M</t>
  </si>
  <si>
    <t>017-00000348-00</t>
  </si>
  <si>
    <t>Anderson John T &amp; Barbara Ann aka Barbara A</t>
  </si>
  <si>
    <t>Anderson Matthew &amp; Mark, Co-TTEES</t>
  </si>
  <si>
    <t>027-00000115-00</t>
  </si>
  <si>
    <t>Horn Barton W &amp; Annabelle Sue</t>
  </si>
  <si>
    <t>Ringwalt M Dean &amp; Kari L   JLRS</t>
  </si>
  <si>
    <t>043-00003845-00</t>
  </si>
  <si>
    <t>50 x 90</t>
  </si>
  <si>
    <t>Mallough Charlene M, TTEE</t>
  </si>
  <si>
    <t>Bebout Michael R &amp; Leslie D</t>
  </si>
  <si>
    <t>043-00003427-00</t>
  </si>
  <si>
    <t>42.8 x 48  44.16 x 48</t>
  </si>
  <si>
    <t>Roadruck Gladys T, deceased</t>
  </si>
  <si>
    <t>Sheldon Kathleen M et al</t>
  </si>
  <si>
    <t>032-00000346-00</t>
  </si>
  <si>
    <t>032-00000148-00</t>
  </si>
  <si>
    <t>McCoy Donald J &amp; Michele D TTEES</t>
  </si>
  <si>
    <t>Stutzman Aden A &amp; Reuben A</t>
  </si>
  <si>
    <t>E35</t>
  </si>
  <si>
    <t>038-00000032-00</t>
  </si>
  <si>
    <t>038-00000394-00</t>
  </si>
  <si>
    <t>038-00000026-00</t>
  </si>
  <si>
    <t>Darner James E Estate of</t>
  </si>
  <si>
    <t>Roberts Kecia Michelle</t>
  </si>
  <si>
    <t>014-00000327-02</t>
  </si>
  <si>
    <t>Murray Ward T &amp; Judy</t>
  </si>
  <si>
    <t>Miller David V &amp; Larissa D</t>
  </si>
  <si>
    <t>E36</t>
  </si>
  <si>
    <t>014-000000426-00</t>
  </si>
  <si>
    <t>Blue Goose Carryout Inc</t>
  </si>
  <si>
    <t>Webster William E</t>
  </si>
  <si>
    <t>E34</t>
  </si>
  <si>
    <t>043-00004753-00</t>
  </si>
  <si>
    <t>043-00004754-00</t>
  </si>
  <si>
    <t>109 x 329.20</t>
  </si>
  <si>
    <t>15 x 314.19</t>
  </si>
  <si>
    <t>Grason Properties LLC</t>
  </si>
  <si>
    <t>Timmons Courtney A</t>
  </si>
  <si>
    <t>043-00006495-00</t>
  </si>
  <si>
    <t>JLEDCO LLC</t>
  </si>
  <si>
    <t>Williams Marlene C</t>
  </si>
  <si>
    <t>E37</t>
  </si>
  <si>
    <t>020-00000128-00</t>
  </si>
  <si>
    <t>50 x 185</t>
  </si>
  <si>
    <t>Whited Ronald A</t>
  </si>
  <si>
    <t>Whited Susan Ann</t>
  </si>
  <si>
    <t>043-00000880-00</t>
  </si>
  <si>
    <t>043-00000881-00</t>
  </si>
  <si>
    <t>Todd &amp; Susan Bennett Properties</t>
  </si>
  <si>
    <t>JANDARR Invenstments LLC</t>
  </si>
  <si>
    <t>017-00000115-00</t>
  </si>
  <si>
    <t>Stemm Pat &amp; Stacie</t>
  </si>
  <si>
    <t>Bechtol David C &amp; Marilyn</t>
  </si>
  <si>
    <t>031-00000216-07</t>
  </si>
  <si>
    <t>Hodge Kenneth Estate of</t>
  </si>
  <si>
    <t>Wengerd Alvin &amp; Alma E</t>
  </si>
  <si>
    <t>E38</t>
  </si>
  <si>
    <t>021-00000245-02</t>
  </si>
  <si>
    <t xml:space="preserve">McLeod Nancy </t>
  </si>
  <si>
    <t>Hunter Michael S</t>
  </si>
  <si>
    <t>E39</t>
  </si>
  <si>
    <t>020-00000420-00</t>
  </si>
  <si>
    <t>Gress Ethan Alexander</t>
  </si>
  <si>
    <t>E40</t>
  </si>
  <si>
    <t>041-00000062-00</t>
  </si>
  <si>
    <t>Fadley Alice May</t>
  </si>
  <si>
    <t>Fadley Jobb Allen</t>
  </si>
  <si>
    <t>022-00000095-00</t>
  </si>
  <si>
    <t>70 x 155</t>
  </si>
  <si>
    <t>Shane II Robert E</t>
  </si>
  <si>
    <t>Connell Troy D</t>
  </si>
  <si>
    <t>013-00001612-01</t>
  </si>
  <si>
    <t>013-00000485-00</t>
  </si>
  <si>
    <t>Davis Casey C</t>
  </si>
  <si>
    <t>Stocker Carla K</t>
  </si>
  <si>
    <t>E41</t>
  </si>
  <si>
    <t>031-00000600-00</t>
  </si>
  <si>
    <t>014-00000426-00</t>
  </si>
  <si>
    <t>Webster William E Estate of</t>
  </si>
  <si>
    <t>Webster Perry E &amp; et al</t>
  </si>
  <si>
    <t>1080/1160</t>
  </si>
  <si>
    <t>E42</t>
  </si>
  <si>
    <t>018-00001571-00</t>
  </si>
  <si>
    <t>018-00001572-00</t>
  </si>
  <si>
    <t>Hykes Joseph &amp; Mary L</t>
  </si>
  <si>
    <t>Hykes Joseph A &amp; Mary L JLRS</t>
  </si>
  <si>
    <t>014-00000197-01</t>
  </si>
  <si>
    <t>McCoy Keith &amp; Denise</t>
  </si>
  <si>
    <t>RAC Real Estate Investments LLC</t>
  </si>
  <si>
    <t>042-00000865-01</t>
  </si>
  <si>
    <t>042-00000864-00</t>
  </si>
  <si>
    <t>Mullett Allen Jr &amp; Amanda E</t>
  </si>
  <si>
    <t>Yoder Dennis C &amp; Susan Fay</t>
  </si>
  <si>
    <t>E43</t>
  </si>
  <si>
    <t>031-00000055-14</t>
  </si>
  <si>
    <t>Roberson Randy Lee &amp; Candice</t>
  </si>
  <si>
    <t>roberson randy lee &amp; candace</t>
  </si>
  <si>
    <t>25-00000002-01</t>
  </si>
  <si>
    <t>Crayton Mary Ellen</t>
  </si>
  <si>
    <t>Dreher Jonathan P &amp; Julieann M   JLRS</t>
  </si>
  <si>
    <t>018-00001587-00</t>
  </si>
  <si>
    <t>K &amp; B Lumber  &amp; Koltland Investments</t>
  </si>
  <si>
    <t>Mast Jerry L &amp; Esther J</t>
  </si>
  <si>
    <t>043-00005223-00</t>
  </si>
  <si>
    <t>100 x 200</t>
  </si>
  <si>
    <t>Forbes Jordan B</t>
  </si>
  <si>
    <t>McVay Carla Dee</t>
  </si>
  <si>
    <t>Clark Jason P &amp; Katherine A   JLRS</t>
  </si>
  <si>
    <t>E44</t>
  </si>
  <si>
    <t>013-00000153-02</t>
  </si>
  <si>
    <t>030-00000309-00</t>
  </si>
  <si>
    <t>Judy Janet L nka McDonnell</t>
  </si>
  <si>
    <t>McDonnell Janel Lee, TTEE</t>
  </si>
  <si>
    <t>E45</t>
  </si>
  <si>
    <t>018-00000926-00</t>
  </si>
  <si>
    <t>Klotz Sandra S, deceased</t>
  </si>
  <si>
    <t>Jones Kimberly K &amp; Robin L</t>
  </si>
  <si>
    <t>E46</t>
  </si>
  <si>
    <t>043-00002071-00</t>
  </si>
  <si>
    <t>043-00001673-00</t>
  </si>
  <si>
    <t>50 x 73.8</t>
  </si>
  <si>
    <t>R&amp;L Rentals LLC</t>
  </si>
  <si>
    <t>Milligan Linda S</t>
  </si>
  <si>
    <t>032-00000342-16</t>
  </si>
  <si>
    <t>Holbrook Beverly E</t>
  </si>
  <si>
    <t>043-00003632-00</t>
  </si>
  <si>
    <t>US Bank Trust NA, TTEE</t>
  </si>
  <si>
    <t>Spartan Forge Fitness LLC</t>
  </si>
  <si>
    <t>E47</t>
  </si>
  <si>
    <t>018-00000549-02</t>
  </si>
  <si>
    <t>018-00000549-03</t>
  </si>
  <si>
    <t>McCombs Mark Et al</t>
  </si>
  <si>
    <t>Rettos G Michael &amp; janet C</t>
  </si>
  <si>
    <t>E48</t>
  </si>
  <si>
    <t>018-0000054904</t>
  </si>
  <si>
    <t>E49</t>
  </si>
  <si>
    <t>018-00000549-05</t>
  </si>
  <si>
    <t>E50</t>
  </si>
  <si>
    <t>018-00000549-06</t>
  </si>
  <si>
    <t>McCombs Mark &amp; Lacey</t>
  </si>
  <si>
    <t>E51</t>
  </si>
  <si>
    <t>018-00000549-00</t>
  </si>
  <si>
    <t>Rettos Matthew J &amp; Ashley</t>
  </si>
  <si>
    <t>E52</t>
  </si>
  <si>
    <t>026-00000121-00</t>
  </si>
  <si>
    <t>Giroux Richard &amp; Patra</t>
  </si>
  <si>
    <t>Giroux Richard &amp; Patra JLRS</t>
  </si>
  <si>
    <t>010-00000243-00</t>
  </si>
  <si>
    <t>Lafferty Thomas P &amp; Linda</t>
  </si>
  <si>
    <t>Stevens Carl W</t>
  </si>
  <si>
    <t>018-00000788-00</t>
  </si>
  <si>
    <t>018-00000789-00</t>
  </si>
  <si>
    <t>50 x 169.60</t>
  </si>
  <si>
    <t>100 x 169.60</t>
  </si>
  <si>
    <t>Leach Reba Eileen TTEE</t>
  </si>
  <si>
    <t>Slutz Sabrin L</t>
  </si>
  <si>
    <t>E53</t>
  </si>
  <si>
    <t>033-00000089-00</t>
  </si>
  <si>
    <t>033-00000090-00</t>
  </si>
  <si>
    <t>033-00000088-00</t>
  </si>
  <si>
    <t>033-00000087-00</t>
  </si>
  <si>
    <t>Russell Alberta Sevena</t>
  </si>
  <si>
    <t>Russell David Jeffrey</t>
  </si>
  <si>
    <t>043-00005353-00</t>
  </si>
  <si>
    <t>043-00005352-00</t>
  </si>
  <si>
    <t>100 x 97.98</t>
  </si>
  <si>
    <t>110.08 x 97.98</t>
  </si>
  <si>
    <t>Hill George Douglas</t>
  </si>
  <si>
    <t>Hill Janet A</t>
  </si>
  <si>
    <t>037-00000381-00</t>
  </si>
  <si>
    <t>50 x 107.70</t>
  </si>
  <si>
    <t>Akers Brenda L</t>
  </si>
  <si>
    <t>Young Raymond E &amp; Katherine M</t>
  </si>
  <si>
    <t>E54</t>
  </si>
  <si>
    <t>043-00001660-00</t>
  </si>
  <si>
    <t>50 x 188.50</t>
  </si>
  <si>
    <t>Arnett Steven R</t>
  </si>
  <si>
    <t>Freeman Amanda J</t>
  </si>
  <si>
    <t>E55</t>
  </si>
  <si>
    <t>013-00001248-00</t>
  </si>
  <si>
    <t>Amore Clifford A</t>
  </si>
  <si>
    <t>E56</t>
  </si>
  <si>
    <t>005-00000257-00</t>
  </si>
  <si>
    <t>Coen Cluster F Estate of</t>
  </si>
  <si>
    <t>Coen Peggy O</t>
  </si>
  <si>
    <t>002-00000225-00</t>
  </si>
  <si>
    <t>Nicholes Jack Shelton &amp; Victoria L</t>
  </si>
  <si>
    <t>Nicholes Jack S &amp; Victoria L, TTEES</t>
  </si>
  <si>
    <t>043-00000389-02</t>
  </si>
  <si>
    <t>Baumgardner Larry A</t>
  </si>
  <si>
    <t>Troyer Kevin J &amp; Susan K    JLRS</t>
  </si>
  <si>
    <t>005-00000445-01</t>
  </si>
  <si>
    <t>Phillips Jason M Erin Renee</t>
  </si>
  <si>
    <t>Melear Jessica</t>
  </si>
  <si>
    <t>E57</t>
  </si>
  <si>
    <t>013-00001007-00</t>
  </si>
  <si>
    <t>Webb Ida Mae Estate of</t>
  </si>
  <si>
    <t>Webb William et al</t>
  </si>
  <si>
    <t>E58</t>
  </si>
  <si>
    <t>018-00000074-00</t>
  </si>
  <si>
    <t>Clark Rita K</t>
  </si>
  <si>
    <t>Clark Ropbert B JR</t>
  </si>
  <si>
    <t>E59</t>
  </si>
  <si>
    <t>036-00000001-00</t>
  </si>
  <si>
    <t>026-00000527-00</t>
  </si>
  <si>
    <t>026-00000528-00</t>
  </si>
  <si>
    <t>026-00000529-00</t>
  </si>
  <si>
    <t>026-00000530-00</t>
  </si>
  <si>
    <t>026-00000531-00</t>
  </si>
  <si>
    <t>25 x 58</t>
  </si>
  <si>
    <t>66 x 132</t>
  </si>
  <si>
    <t>12 x 107</t>
  </si>
  <si>
    <t>32 x 132</t>
  </si>
  <si>
    <t>22 x 107</t>
  </si>
  <si>
    <t>Krownapple John J &amp; Marilyn E</t>
  </si>
  <si>
    <t>Newell Sissi N &amp; George</t>
  </si>
  <si>
    <t>E60</t>
  </si>
  <si>
    <t>Sec of Veteran Affairs</t>
  </si>
  <si>
    <t>017-00000390-10</t>
  </si>
  <si>
    <t>017-00000390-11</t>
  </si>
  <si>
    <t>Ryder Tersa E Ryder &amp; Kathy L phillips</t>
  </si>
  <si>
    <t>Cowdery Tabitha l</t>
  </si>
  <si>
    <t>004-00000559-00</t>
  </si>
  <si>
    <t>80 x 182.75</t>
  </si>
  <si>
    <t>004-00000558-00</t>
  </si>
  <si>
    <t>90 x 182.75</t>
  </si>
  <si>
    <t>Pyles Norman T</t>
  </si>
  <si>
    <t>Walsh Randy L &amp; Dana M</t>
  </si>
  <si>
    <t>043-00002312-00</t>
  </si>
  <si>
    <t>48 x 60</t>
  </si>
  <si>
    <t>Laird John R</t>
  </si>
  <si>
    <t>Just Fix It Real Estate Solutions LLC</t>
  </si>
  <si>
    <t>004-00000406-00</t>
  </si>
  <si>
    <t>Hatfield Seth D &amp; Leah M</t>
  </si>
  <si>
    <t>Snyder Rex &amp; Deborah</t>
  </si>
  <si>
    <t>043-00003583-00</t>
  </si>
  <si>
    <t>50 x 107</t>
  </si>
  <si>
    <t xml:space="preserve">Hochstetler Ricahrd F &amp; colleen C </t>
  </si>
  <si>
    <t>Ervin Nicholas Steven &amp; Ashley Renee</t>
  </si>
  <si>
    <t>033-00000107-04</t>
  </si>
  <si>
    <t>Arundel Paul L aka Paul</t>
  </si>
  <si>
    <t>Weaver Larry Jay &amp; Anna R    JLRS</t>
  </si>
  <si>
    <t>043-00002913-00</t>
  </si>
  <si>
    <t>54.3 x 150</t>
  </si>
  <si>
    <t>Renner Rex W</t>
  </si>
  <si>
    <t>Turley John C &amp; Beth A</t>
  </si>
  <si>
    <t>003-00000643-11</t>
  </si>
  <si>
    <t>003-00000643-12</t>
  </si>
  <si>
    <t>003-00000643-13</t>
  </si>
  <si>
    <t>003-00000643-14</t>
  </si>
  <si>
    <t>McCurdy Danny Paul</t>
  </si>
  <si>
    <t>W &amp; G Rentals LLC</t>
  </si>
  <si>
    <t>E62</t>
  </si>
  <si>
    <t>016-00000090-00</t>
  </si>
  <si>
    <t>Carnes William J</t>
  </si>
  <si>
    <t xml:space="preserve">Carnes Jeannine A </t>
  </si>
  <si>
    <t>E61</t>
  </si>
  <si>
    <t>040-00000293-00</t>
  </si>
  <si>
    <t>Wills John S</t>
  </si>
  <si>
    <t>Sitzes Kyle &amp; Adriel JLRS</t>
  </si>
  <si>
    <t>043-00004973-00</t>
  </si>
  <si>
    <t>100.05 x 102.32</t>
  </si>
  <si>
    <t>Harper Louis F</t>
  </si>
  <si>
    <t>Morrison Robyn K</t>
  </si>
  <si>
    <t>020-16120017-00</t>
  </si>
  <si>
    <t>020-16120016-00</t>
  </si>
  <si>
    <t>50 x 135</t>
  </si>
  <si>
    <t>10 x 135</t>
  </si>
  <si>
    <t>Lehotay Edward T</t>
  </si>
  <si>
    <t xml:space="preserve">Weese Suzzette MJ </t>
  </si>
  <si>
    <t>029-00000074-00</t>
  </si>
  <si>
    <t>Gray Debra A</t>
  </si>
  <si>
    <t>Gray Danny E SR</t>
  </si>
  <si>
    <t>044-00000538-00</t>
  </si>
  <si>
    <t>Clark Jason P &amp; katherine A</t>
  </si>
  <si>
    <t>Mills Zachary C &amp; Gee Makenzie BE</t>
  </si>
  <si>
    <t>E63</t>
  </si>
  <si>
    <t>013-00000333-00</t>
  </si>
  <si>
    <t>013-00000069-00</t>
  </si>
  <si>
    <t>043-00005455-00</t>
  </si>
  <si>
    <t>Taylor L Liana</t>
  </si>
  <si>
    <t>Thompson Lisa C</t>
  </si>
  <si>
    <t>3010/1070</t>
  </si>
  <si>
    <t>007-00000047-00</t>
  </si>
  <si>
    <t>Shelter Myron D &amp; Karen A</t>
  </si>
  <si>
    <t>Miller Matthew R &amp; ruby H</t>
  </si>
  <si>
    <t>E64</t>
  </si>
  <si>
    <t>005-00000194-01</t>
  </si>
  <si>
    <t>004-00000390-02</t>
  </si>
  <si>
    <t>Gazdak Irene B</t>
  </si>
  <si>
    <t>Gazdak Robert E</t>
  </si>
  <si>
    <t>E65</t>
  </si>
  <si>
    <t>043-00005616-00</t>
  </si>
  <si>
    <t xml:space="preserve">Wolfe clyde R </t>
  </si>
  <si>
    <t>Wolfe E Yvonne</t>
  </si>
  <si>
    <t>E66</t>
  </si>
  <si>
    <t>018-00000033-00</t>
  </si>
  <si>
    <t>018-00000034-00</t>
  </si>
  <si>
    <t>018-00000035-00</t>
  </si>
  <si>
    <t>Bluck Gary - LE</t>
  </si>
  <si>
    <t>Bluck Tracy et al</t>
  </si>
  <si>
    <t>E67</t>
  </si>
  <si>
    <t>026-00000930-05</t>
  </si>
  <si>
    <t>Harman Roger L Estate of</t>
  </si>
  <si>
    <t>Harman Bernice J</t>
  </si>
  <si>
    <t>e68</t>
  </si>
  <si>
    <t>013-00001326-00</t>
  </si>
  <si>
    <t>Gavlak Kenneth L &amp; Jeannette</t>
  </si>
  <si>
    <t>Gavlak Kenneth &amp; Jeannette TTEES</t>
  </si>
  <si>
    <t>E69</t>
  </si>
  <si>
    <t>013-00000972-01</t>
  </si>
  <si>
    <t>E70</t>
  </si>
  <si>
    <t>002-11101028-00</t>
  </si>
  <si>
    <t>002-11101029-00</t>
  </si>
  <si>
    <t>002-11101030-00</t>
  </si>
  <si>
    <t>002-11101033-00</t>
  </si>
  <si>
    <t>002-11101031-00</t>
  </si>
  <si>
    <t>002-11101032-00</t>
  </si>
  <si>
    <t>9 x 132</t>
  </si>
  <si>
    <t>48 x 63</t>
  </si>
  <si>
    <t>55 x 70</t>
  </si>
  <si>
    <t>Muskingum Valley Presbytery (Any Int)</t>
  </si>
  <si>
    <t>Bakersville Community Church et al</t>
  </si>
  <si>
    <t>003-00000133-00</t>
  </si>
  <si>
    <t>003-00000133-06</t>
  </si>
  <si>
    <t>Mineral</t>
  </si>
  <si>
    <t>JJ Detweiler Enterprises</t>
  </si>
  <si>
    <t>Ftich David S &amp; Jerri C</t>
  </si>
  <si>
    <t>032-00000024-00</t>
  </si>
  <si>
    <t>William K Frost (Estate)</t>
  </si>
  <si>
    <t>Beer Can Inn LLC</t>
  </si>
  <si>
    <t>029-00001254-00</t>
  </si>
  <si>
    <t>030-00000016-00</t>
  </si>
  <si>
    <t>Tarahfields LLC</t>
  </si>
  <si>
    <t>Perry Fields LLC</t>
  </si>
  <si>
    <t>E71</t>
  </si>
  <si>
    <t>018-00000935-00</t>
  </si>
  <si>
    <t>018-00000936-00</t>
  </si>
  <si>
    <t xml:space="preserve">McMorris Todd E &amp; Vickie (fka Everhart) </t>
  </si>
  <si>
    <t>McMorris Todd E &amp; Vickie J</t>
  </si>
  <si>
    <t>043-00000005-00</t>
  </si>
  <si>
    <t>52.54 x 123.07</t>
  </si>
  <si>
    <t>Brooks Kasandra A (fka Murray)</t>
  </si>
  <si>
    <t>Stiteler Richard E</t>
  </si>
  <si>
    <t>E72</t>
  </si>
  <si>
    <t>018-00001223-00</t>
  </si>
  <si>
    <t>75 x 140</t>
  </si>
  <si>
    <t>Seibert David F &amp; Kimantha L</t>
  </si>
  <si>
    <t>Seibert David F &amp; Kimantha L   JLRS</t>
  </si>
  <si>
    <t>E73</t>
  </si>
  <si>
    <t>013-00000743-00</t>
  </si>
  <si>
    <t>Stipes Mark S &amp; Jodi R   JLRS</t>
  </si>
  <si>
    <t xml:space="preserve"> Daliere Ledonis &amp; Darlene </t>
  </si>
  <si>
    <t>E74</t>
  </si>
  <si>
    <t>013-00000089-00</t>
  </si>
  <si>
    <t>Bordenkircher Louis</t>
  </si>
  <si>
    <t>Bordenkircher Sandra</t>
  </si>
  <si>
    <t>E76</t>
  </si>
  <si>
    <t>017-00001075-00</t>
  </si>
  <si>
    <t>017-00000503-00</t>
  </si>
  <si>
    <t>Tumblin Denise louise</t>
  </si>
  <si>
    <t>Tumblin Denise Louise TTEE</t>
  </si>
  <si>
    <t>031-00000055-21</t>
  </si>
  <si>
    <t>031-00000055-39</t>
  </si>
  <si>
    <t>Sec of Housing &amp; Urban</t>
  </si>
  <si>
    <t>Miller David V</t>
  </si>
  <si>
    <t>E75</t>
  </si>
  <si>
    <t>043-00002774-00</t>
  </si>
  <si>
    <t>38 x 70</t>
  </si>
  <si>
    <t>Moore Dinty J (Estate)</t>
  </si>
  <si>
    <t>Moore Clinton</t>
  </si>
  <si>
    <t>040-00000386-01</t>
  </si>
  <si>
    <t>May James H</t>
  </si>
  <si>
    <t>Melrose Eric Douglas &amp; Andrews Jennifer Lynn</t>
  </si>
  <si>
    <t>018-00001457-04</t>
  </si>
  <si>
    <t>Hamilton Kyle R &amp; Heather M</t>
  </si>
  <si>
    <t>Smith Brandon W &amp; Breanne N   JLRS</t>
  </si>
  <si>
    <t>043-00003939-00</t>
  </si>
  <si>
    <t>Smith Breanne N fka Mathews</t>
  </si>
  <si>
    <t>Klopfenstein Stephen Arthur</t>
  </si>
  <si>
    <t>043-00002513-00</t>
  </si>
  <si>
    <t>25 x 150</t>
  </si>
  <si>
    <t>Schayes Michael</t>
  </si>
  <si>
    <t>Bickel David</t>
  </si>
  <si>
    <t>043-00003190-00</t>
  </si>
  <si>
    <t>043-00003191-00</t>
  </si>
  <si>
    <t>99.7 x 100.6</t>
  </si>
  <si>
    <t>W Chad Jackson &amp; Jacquelyn</t>
  </si>
  <si>
    <t>DITECH Financial LLC</t>
  </si>
  <si>
    <t>010-00000757-00</t>
  </si>
  <si>
    <t>Krempel Christopher M &amp; James Katie P</t>
  </si>
  <si>
    <t>Shetler Myron D &amp; Karen A   JLRS</t>
  </si>
  <si>
    <t>043-00002085-00</t>
  </si>
  <si>
    <t>Habitat for Humanity of Coshocton</t>
  </si>
  <si>
    <t>Murphy Jason P &amp; Faith A   JLRS</t>
  </si>
  <si>
    <t>043-00003802-00</t>
  </si>
  <si>
    <t>42 x 120</t>
  </si>
  <si>
    <t>Bawld Guy Note Fund</t>
  </si>
  <si>
    <t>KJAYCO LLC</t>
  </si>
  <si>
    <t>043-00005753-01</t>
  </si>
  <si>
    <t>Cognion Timothy J &amp; Vicki K</t>
  </si>
  <si>
    <t>Speicher Douglas J &amp; Angela M   JLRS</t>
  </si>
  <si>
    <t>E77</t>
  </si>
  <si>
    <t>031-00000132-00</t>
  </si>
  <si>
    <t>Kral Richard A &amp; Sally J</t>
  </si>
  <si>
    <t>Kral Sally J</t>
  </si>
  <si>
    <t>043-00000725-00</t>
  </si>
  <si>
    <t>Cash Plus Rentals LLC</t>
  </si>
  <si>
    <t>Kerns Jason A &amp; JenniferR</t>
  </si>
  <si>
    <t>021-00000343-00</t>
  </si>
  <si>
    <t>Schrim James D &amp; Hope H</t>
  </si>
  <si>
    <t>Hill Brandon</t>
  </si>
  <si>
    <t>002-00000056-06</t>
  </si>
  <si>
    <t>Lowe Vanessa M</t>
  </si>
  <si>
    <t>Leach Robert C</t>
  </si>
  <si>
    <t>043-00003575-01</t>
  </si>
  <si>
    <t>60 x 75</t>
  </si>
  <si>
    <t>Schlegel Denley J</t>
  </si>
  <si>
    <t>Hoctor Joshua A</t>
  </si>
  <si>
    <t>043-00005100-00</t>
  </si>
  <si>
    <t>95 x 150</t>
  </si>
  <si>
    <t>Klusty Karol &amp; Jeannette CO-TTEES</t>
  </si>
  <si>
    <t>Snyder John J III &amp; Barbara</t>
  </si>
  <si>
    <t>Maven Investments LLC</t>
  </si>
  <si>
    <t>1040/1030</t>
  </si>
  <si>
    <t>E78</t>
  </si>
  <si>
    <t>033-01400068-00</t>
  </si>
  <si>
    <t>Dutch Run Trinity United Church of Christ</t>
  </si>
  <si>
    <t>Dutch Run Trinity Church of Christ</t>
  </si>
  <si>
    <t>014-00000002-01</t>
  </si>
  <si>
    <t>Boal Shane G</t>
  </si>
  <si>
    <t>Boal Deborah A</t>
  </si>
  <si>
    <t>E80</t>
  </si>
  <si>
    <t>033-00000087-02</t>
  </si>
  <si>
    <t>032-00000049-00</t>
  </si>
  <si>
    <t>Barrick Carl &amp; Martha Co TTEES</t>
  </si>
  <si>
    <t>Barrick Carl M</t>
  </si>
  <si>
    <t>1020/1170</t>
  </si>
  <si>
    <t>E81</t>
  </si>
  <si>
    <t>003-00000509-03</t>
  </si>
  <si>
    <t>Stankiewicz John</t>
  </si>
  <si>
    <t>JSTR54 LLC</t>
  </si>
  <si>
    <t>E82</t>
  </si>
  <si>
    <t>035-00000598-00</t>
  </si>
  <si>
    <t>035-00000597-00</t>
  </si>
  <si>
    <t>Ulrich Barbara Marie</t>
  </si>
  <si>
    <t>Ulrich Tina</t>
  </si>
  <si>
    <t>E84</t>
  </si>
  <si>
    <t>020-00000459-00</t>
  </si>
  <si>
    <t>Todd Alan et al</t>
  </si>
  <si>
    <t>Todd Marilyn &amp; Dewey</t>
  </si>
  <si>
    <t>E85</t>
  </si>
  <si>
    <t>043-00004600-00</t>
  </si>
  <si>
    <t>043-00004601-00</t>
  </si>
  <si>
    <t>40 x 142</t>
  </si>
  <si>
    <t>Workman Fred C</t>
  </si>
  <si>
    <t>Workman Robert C et al</t>
  </si>
  <si>
    <t>E83</t>
  </si>
  <si>
    <t>019-00000011-00</t>
  </si>
  <si>
    <t>Hunt James E (deceased)</t>
  </si>
  <si>
    <t>Hunt Fonda</t>
  </si>
  <si>
    <t>E86</t>
  </si>
  <si>
    <t>043-00005442-00</t>
  </si>
  <si>
    <t>013-00001557-00</t>
  </si>
  <si>
    <t>Montgomery Ralph</t>
  </si>
  <si>
    <t>Montgomery Gregory A et al</t>
  </si>
  <si>
    <t>004-00000172-04</t>
  </si>
  <si>
    <t>Hedrick Wendell</t>
  </si>
  <si>
    <t>E87</t>
  </si>
  <si>
    <t>043-00005418-00</t>
  </si>
  <si>
    <t>Carpenter Mary Ann</t>
  </si>
  <si>
    <t>Carpenter Scott</t>
  </si>
  <si>
    <t>032-00001028-00</t>
  </si>
  <si>
    <t>Yoder Ervin A &amp; Mary E</t>
  </si>
  <si>
    <t>Brandon Steven R &amp; Lana S   JLRS</t>
  </si>
  <si>
    <t>E88</t>
  </si>
  <si>
    <t>008-0000026906</t>
  </si>
  <si>
    <t>008-00000269-07</t>
  </si>
  <si>
    <t>Yoder Micahel A</t>
  </si>
  <si>
    <t>Yoder Michael A &amp; Naomi G   JLRS</t>
  </si>
  <si>
    <t>043-15127034-00</t>
  </si>
  <si>
    <t>035-00000041-00</t>
  </si>
  <si>
    <t>Troyer Bill D &amp; Erma Sue wtta Emra Sue</t>
  </si>
  <si>
    <t>Hershberger Noah G &amp; Pamela J   JLRS</t>
  </si>
  <si>
    <t>042-00000280-01</t>
  </si>
  <si>
    <t>McKee Michael D</t>
  </si>
  <si>
    <t>Raber Mark G &amp; Esta W   JLRS</t>
  </si>
  <si>
    <t>006-00000352-01</t>
  </si>
  <si>
    <t>Butler Lionel W</t>
  </si>
  <si>
    <t>Goerz Wanda M</t>
  </si>
  <si>
    <t>015-00000160-00</t>
  </si>
  <si>
    <t>Willey Anna Gayle</t>
  </si>
  <si>
    <t>Austin Dwight G &amp; Janet W</t>
  </si>
  <si>
    <t>027-00000270-00</t>
  </si>
  <si>
    <t>Frazee Daniel L</t>
  </si>
  <si>
    <t>Lanham Valeria K</t>
  </si>
  <si>
    <t>033-000000663-00</t>
  </si>
  <si>
    <t>Gensert Benjamin S</t>
  </si>
  <si>
    <t>BeVard Sheila</t>
  </si>
  <si>
    <t>018-00000504-01</t>
  </si>
  <si>
    <t>Hackenbracht Linda J</t>
  </si>
  <si>
    <t>Shurtz David H &amp; Machele H   JRLS</t>
  </si>
  <si>
    <t>E89</t>
  </si>
  <si>
    <t>020-00000220-00</t>
  </si>
  <si>
    <t>018-00000047-00</t>
  </si>
  <si>
    <t>020-00000139-00</t>
  </si>
  <si>
    <t>55 x 117</t>
  </si>
  <si>
    <t>Borden Blanche</t>
  </si>
  <si>
    <t>Borden Richard L</t>
  </si>
  <si>
    <t>2050/1100</t>
  </si>
  <si>
    <t>042-00000200-01</t>
  </si>
  <si>
    <t>Yoder Wayne J &amp; Linda M</t>
  </si>
  <si>
    <t>Raber Alvin E &amp; Ada E</t>
  </si>
  <si>
    <t>E91</t>
  </si>
  <si>
    <t>044-00000432-00</t>
  </si>
  <si>
    <t>66 x 130</t>
  </si>
  <si>
    <t>Corwin Judith A</t>
  </si>
  <si>
    <t>Corwin Jeffery Robert Allen &amp; David Edwin   JLRS</t>
  </si>
  <si>
    <t>E90</t>
  </si>
  <si>
    <t>029-00001008-00</t>
  </si>
  <si>
    <t>029-00001009-00</t>
  </si>
  <si>
    <t>Hickman Alvin D</t>
  </si>
  <si>
    <t>Hickman Beverly A</t>
  </si>
  <si>
    <t>030-00000190-00</t>
  </si>
  <si>
    <t>030-00000191-00</t>
  </si>
  <si>
    <t>Stocker Daniel R</t>
  </si>
  <si>
    <t>Meeks Steven M &amp; Shelly R</t>
  </si>
  <si>
    <t>029-00000353-12</t>
  </si>
  <si>
    <t>Maple &amp; Sons Construction</t>
  </si>
  <si>
    <t>Harstine Christopher L</t>
  </si>
  <si>
    <t>005-00000152-00</t>
  </si>
  <si>
    <t>Erb Paul SR &amp; Elizabeth M</t>
  </si>
  <si>
    <t>DAEJ Holdings LLC</t>
  </si>
  <si>
    <t>003-00000083-00</t>
  </si>
  <si>
    <t>Davis Nicholas L</t>
  </si>
  <si>
    <t xml:space="preserve">Yoder Nelson M &amp; Wilma </t>
  </si>
  <si>
    <t>E92</t>
  </si>
  <si>
    <t>002-00000529-00</t>
  </si>
  <si>
    <t>Rohr James C &amp; Melva V</t>
  </si>
  <si>
    <t>Rohr James C &amp; Melva V   TTEES</t>
  </si>
  <si>
    <t>015-00000066-00</t>
  </si>
  <si>
    <t>Lawrence Investments of Ohio, Inc</t>
  </si>
  <si>
    <t>Culver Samantha D</t>
  </si>
  <si>
    <t>037-00000421-00</t>
  </si>
  <si>
    <t>50 x 110</t>
  </si>
  <si>
    <t>Durben Violet M</t>
  </si>
  <si>
    <t>Gress Jerry E &amp; Webb Ryan N</t>
  </si>
  <si>
    <t>E93</t>
  </si>
  <si>
    <t>008-00000060-09</t>
  </si>
  <si>
    <t>Minerals</t>
  </si>
  <si>
    <t>Gove Barbara Ann</t>
  </si>
  <si>
    <t>Grove Paul E</t>
  </si>
  <si>
    <t>013-00000053-00</t>
  </si>
  <si>
    <t>Thomas Barbara  &amp; Catherine</t>
  </si>
  <si>
    <t>Wall Bruce A</t>
  </si>
  <si>
    <t>018-00000579-17</t>
  </si>
  <si>
    <t>Hess Bradley T &amp; Tamara</t>
  </si>
  <si>
    <t>Thomas Raymond C &amp;  Catherine</t>
  </si>
  <si>
    <t>043-00004648-00</t>
  </si>
  <si>
    <t>Scheetz Propeties LLC</t>
  </si>
  <si>
    <t>Allman Angie E &amp; James B</t>
  </si>
  <si>
    <t>E94</t>
  </si>
  <si>
    <t>021-00000623-02</t>
  </si>
  <si>
    <t>Lahna Donna M, TTEE</t>
  </si>
  <si>
    <t>Carnes Clifford E &amp; Mary J   JLRS</t>
  </si>
  <si>
    <t>E95</t>
  </si>
  <si>
    <t>021-00000623-03</t>
  </si>
  <si>
    <t>Lahna Lewis Richard &amp; Stacie L   JLRS</t>
  </si>
  <si>
    <t>E96</t>
  </si>
  <si>
    <t>043-00000722-00</t>
  </si>
  <si>
    <t>043-00003432-00</t>
  </si>
  <si>
    <t>Cognion Celia P</t>
  </si>
  <si>
    <t>Coshocton CPC Properties LLC</t>
  </si>
  <si>
    <t>003-00000509-08</t>
  </si>
  <si>
    <t>Gingerich Timothy</t>
  </si>
  <si>
    <t>E97</t>
  </si>
  <si>
    <t>004-00000732-00</t>
  </si>
  <si>
    <t>Vickers Christy K</t>
  </si>
  <si>
    <t>E98</t>
  </si>
  <si>
    <t>020-00000358-00</t>
  </si>
  <si>
    <t>020-00000360-00</t>
  </si>
  <si>
    <t>46.5 x 86</t>
  </si>
  <si>
    <t>7 x 86</t>
  </si>
  <si>
    <t>Borden Louise (deceased)</t>
  </si>
  <si>
    <t>038-00000042-00</t>
  </si>
  <si>
    <t>Bible Christina TTEE</t>
  </si>
  <si>
    <t>Winesburg Enterprises LTD</t>
  </si>
  <si>
    <t>E99</t>
  </si>
  <si>
    <t>042-00001016-06</t>
  </si>
  <si>
    <t>Farver Christopher J &amp; Laureen N</t>
  </si>
  <si>
    <t>043-00000073-00</t>
  </si>
  <si>
    <t>043-00003904-00</t>
  </si>
  <si>
    <t>043-00004383-00</t>
  </si>
  <si>
    <t>236 South Second Street Company LLC</t>
  </si>
  <si>
    <t>Alexander Fund XII, LLC</t>
  </si>
  <si>
    <t>043-00004766-00</t>
  </si>
  <si>
    <t>100.06 x 103.67</t>
  </si>
  <si>
    <t>Craibo Properties LLC</t>
  </si>
  <si>
    <t xml:space="preserve">Saylor Joshua R &amp; Kaitlyn M   </t>
  </si>
  <si>
    <t>E100</t>
  </si>
  <si>
    <t>Farver Chirstopher J &amp; Laureen N  JLRS</t>
  </si>
  <si>
    <t>E102</t>
  </si>
  <si>
    <t>026-00000203-00</t>
  </si>
  <si>
    <t>Wengerd Jerry E &amp; Miriam L</t>
  </si>
  <si>
    <t>Wengerd Jerry E &amp; Miriam L TTEES</t>
  </si>
  <si>
    <t>E103</t>
  </si>
  <si>
    <t>018-00000195-00</t>
  </si>
  <si>
    <t>Blair Timothy A</t>
  </si>
  <si>
    <t>Blair ellen J</t>
  </si>
  <si>
    <t>035-00000447-00</t>
  </si>
  <si>
    <t>50 x 119.58</t>
  </si>
  <si>
    <t>Carter Bernard F</t>
  </si>
  <si>
    <t>Duff Shawn W</t>
  </si>
  <si>
    <t>E104</t>
  </si>
  <si>
    <t>026-00000007-00</t>
  </si>
  <si>
    <t>Goch Rick &amp; Phyllis A</t>
  </si>
  <si>
    <t>Bennett Christie M TTEE</t>
  </si>
  <si>
    <t>E105</t>
  </si>
  <si>
    <t>008-00000278-00</t>
  </si>
  <si>
    <t>Cremeans Larry T</t>
  </si>
  <si>
    <t>Price Barbara J TTEE</t>
  </si>
  <si>
    <t>E106</t>
  </si>
  <si>
    <t>010-00000026-00</t>
  </si>
  <si>
    <t>Federal Home Loan Mortgage</t>
  </si>
  <si>
    <t>McCune Albert J &amp; Gail A</t>
  </si>
  <si>
    <t>E107</t>
  </si>
  <si>
    <t>018-00001645-00</t>
  </si>
  <si>
    <t>018-00001646-01</t>
  </si>
  <si>
    <t>020-00000167-00</t>
  </si>
  <si>
    <t>in lot 224</t>
  </si>
  <si>
    <t>Pulley Pamela M</t>
  </si>
  <si>
    <t>Pulley Benjamin R TTEE</t>
  </si>
  <si>
    <t>1100/2050</t>
  </si>
  <si>
    <t>E108</t>
  </si>
  <si>
    <t>013-00001322-00</t>
  </si>
  <si>
    <t>013-00000903-00</t>
  </si>
  <si>
    <t>Wilson Kenneth A &amp; Marilyn L</t>
  </si>
  <si>
    <t>Wilson Kenneth A &amp; Marilyn L JLRS</t>
  </si>
  <si>
    <t>E109</t>
  </si>
  <si>
    <t>008-00000060-11</t>
  </si>
  <si>
    <t>Grove Barbara Ann</t>
  </si>
  <si>
    <t>Grove Jeffery L</t>
  </si>
  <si>
    <t>E110</t>
  </si>
  <si>
    <t>043-00002012-00</t>
  </si>
  <si>
    <t>40 x 112.69</t>
  </si>
  <si>
    <t>Lillibridge Ronald N &amp; Sylvia</t>
  </si>
  <si>
    <t>Lillibridge Ronald N</t>
  </si>
  <si>
    <t>E111</t>
  </si>
  <si>
    <t>043-00000527-00</t>
  </si>
  <si>
    <t>39.5 x 50</t>
  </si>
  <si>
    <t>Same</t>
  </si>
  <si>
    <t>E112</t>
  </si>
  <si>
    <t>043-00001665-00</t>
  </si>
  <si>
    <t>50 x 87</t>
  </si>
  <si>
    <t>E113</t>
  </si>
  <si>
    <t>043-00003457-00</t>
  </si>
  <si>
    <t>95 x 50</t>
  </si>
  <si>
    <t>E114</t>
  </si>
  <si>
    <t>043-00004040-00</t>
  </si>
  <si>
    <t>40 x 151.24</t>
  </si>
  <si>
    <t>E115</t>
  </si>
  <si>
    <t>043-00001980-00</t>
  </si>
  <si>
    <t>Humphreys Christina M, TTEE</t>
  </si>
  <si>
    <t>E116</t>
  </si>
  <si>
    <t>013-00001281-00</t>
  </si>
  <si>
    <t>120.92 x 209.85</t>
  </si>
  <si>
    <t>Lillibridge Ronald N &amp; Neal R</t>
  </si>
  <si>
    <t>E117</t>
  </si>
  <si>
    <t>043-00000745-00</t>
  </si>
  <si>
    <t>E118</t>
  </si>
  <si>
    <t>043-00002771-00</t>
  </si>
  <si>
    <t>043-00002770-00</t>
  </si>
  <si>
    <t>42.8 x 118.7</t>
  </si>
  <si>
    <t>40 x 42.8</t>
  </si>
  <si>
    <t>E101</t>
  </si>
  <si>
    <t>038-00000157-00</t>
  </si>
  <si>
    <t>Ross James &amp; Betty</t>
  </si>
  <si>
    <t>Ross Strong LLC</t>
  </si>
  <si>
    <t>E119</t>
  </si>
  <si>
    <t>042-00000137-00</t>
  </si>
  <si>
    <t>Hains Michelle</t>
  </si>
  <si>
    <t>Hains Bertha _ LE</t>
  </si>
  <si>
    <t>E120</t>
  </si>
  <si>
    <t>026-00000328-00</t>
  </si>
  <si>
    <t>Blue Spruce Meadows LTD</t>
  </si>
  <si>
    <t>Neudorf Acres LLC</t>
  </si>
  <si>
    <t>031-00000121-18</t>
  </si>
  <si>
    <t>Yoder Mary Ann</t>
  </si>
  <si>
    <t>Yoder Daniel E &amp; Mary Esther  JLRS</t>
  </si>
  <si>
    <t>040-00000065-04</t>
  </si>
  <si>
    <t>Patrick Terri J &amp; Michael D</t>
  </si>
  <si>
    <t>Smith Megan Price, TTEE</t>
  </si>
  <si>
    <t>E121</t>
  </si>
  <si>
    <t>043-00004468-00</t>
  </si>
  <si>
    <t>043-00004467-00</t>
  </si>
  <si>
    <t>Casner Carol J</t>
  </si>
  <si>
    <t>Lahna Tammy L</t>
  </si>
  <si>
    <t>032-00000111-00</t>
  </si>
  <si>
    <t>032-00000113-00</t>
  </si>
  <si>
    <t>032-00000120-00</t>
  </si>
  <si>
    <t>032-00000115-00</t>
  </si>
  <si>
    <t>Miller Conrad D &amp; Lois A</t>
  </si>
  <si>
    <t>Schlabach Emanuel D &amp; Mary Esther   JLRS</t>
  </si>
  <si>
    <t>E122</t>
  </si>
  <si>
    <t>043-00003419-00</t>
  </si>
  <si>
    <t>51.2 x 144</t>
  </si>
  <si>
    <t>Rine Naomi B (deceased)</t>
  </si>
  <si>
    <t>Rine Howard H</t>
  </si>
  <si>
    <t>45 X195</t>
  </si>
  <si>
    <t>Mounts Tanya &amp; Larry</t>
  </si>
  <si>
    <t>JP Morgan Chase bank</t>
  </si>
  <si>
    <t>043-00004418-00</t>
  </si>
  <si>
    <t>043-00003086-00</t>
  </si>
  <si>
    <t>44.4 x 120</t>
  </si>
  <si>
    <t>Landon Lee M &amp; Jenny M</t>
  </si>
  <si>
    <t>Meek Nathaniel G</t>
  </si>
  <si>
    <t>018-00000086-00</t>
  </si>
  <si>
    <t>Rohr Mitchell J</t>
  </si>
  <si>
    <t>020-00000607-00</t>
  </si>
  <si>
    <t>71 x 92</t>
  </si>
  <si>
    <t>McQueen Joshua T &amp; Lindsay S</t>
  </si>
  <si>
    <t>Smart Melissa A</t>
  </si>
  <si>
    <t>E123</t>
  </si>
  <si>
    <t>009-00000188-00</t>
  </si>
  <si>
    <t>Dombeck Joseph, TTEE</t>
  </si>
  <si>
    <t>Judge Janice C</t>
  </si>
  <si>
    <t>E124</t>
  </si>
  <si>
    <t>020-00001041-00</t>
  </si>
  <si>
    <t>Kiser Violet J (deceased)</t>
  </si>
  <si>
    <t>Carroll Nancy Ellen</t>
  </si>
  <si>
    <t>E125</t>
  </si>
  <si>
    <t>013-00001918-03</t>
  </si>
  <si>
    <t>Stipes Mark</t>
  </si>
  <si>
    <t>Stipes Mark S &amp; Jodi</t>
  </si>
  <si>
    <t>E126</t>
  </si>
  <si>
    <t>005-00000003-00</t>
  </si>
  <si>
    <t>Appalachian Resources LLC</t>
  </si>
  <si>
    <t>Miller Alan L &amp; Lois M   JLRS</t>
  </si>
  <si>
    <t>E127</t>
  </si>
  <si>
    <t>004-00000934-01</t>
  </si>
  <si>
    <t>Robinson Jefferson W &amp; Sharon J</t>
  </si>
  <si>
    <t>JSJ Robinson LLC</t>
  </si>
  <si>
    <t>041-00000272-00</t>
  </si>
  <si>
    <t>Lear Roger Jr</t>
  </si>
  <si>
    <t>The Huntington National Bank</t>
  </si>
  <si>
    <t>E128</t>
  </si>
  <si>
    <t>014-00000413-04</t>
  </si>
  <si>
    <t>Haumschild Adam J</t>
  </si>
  <si>
    <t>Flint Run Valley Farmland LLC</t>
  </si>
  <si>
    <t>E129</t>
  </si>
  <si>
    <t>014-00000432-01</t>
  </si>
  <si>
    <t>014-00000150-02</t>
  </si>
  <si>
    <t>Haumschild Joshua P &amp; Jean</t>
  </si>
  <si>
    <t>043-00000096-00</t>
  </si>
  <si>
    <t>61 x 107</t>
  </si>
  <si>
    <t>Howard Dan</t>
  </si>
  <si>
    <t>Equity Trust company Custodian FBO Shelly J Lillibridge</t>
  </si>
  <si>
    <t>E130</t>
  </si>
  <si>
    <t>043-00003572-00</t>
  </si>
  <si>
    <t>Schlarb Richard P (Estate)</t>
  </si>
  <si>
    <t>Schlarb Myrta Jean</t>
  </si>
  <si>
    <t>020-00000603-00</t>
  </si>
  <si>
    <t>020-00000604-00</t>
  </si>
  <si>
    <t>020-00000118-00</t>
  </si>
  <si>
    <t>51.3 x 150</t>
  </si>
  <si>
    <t>Schlegel Denley J &amp; Diane K</t>
  </si>
  <si>
    <t>Appletree Properties LLC</t>
  </si>
  <si>
    <t>043-00005137-00</t>
  </si>
  <si>
    <t>Carpenter Paula K</t>
  </si>
  <si>
    <t>Addy Steven G</t>
  </si>
  <si>
    <t>E132</t>
  </si>
  <si>
    <t>043-00002997-00</t>
  </si>
  <si>
    <t>Parks Allison J</t>
  </si>
  <si>
    <t>Parks Kory J</t>
  </si>
  <si>
    <t>E131</t>
  </si>
  <si>
    <t>014-00000638-00</t>
  </si>
  <si>
    <t>003-00000018-07</t>
  </si>
  <si>
    <t>Zimmerman John R</t>
  </si>
  <si>
    <t>Lane Kelly J</t>
  </si>
  <si>
    <t>E133</t>
  </si>
  <si>
    <t>002-00000444-00</t>
  </si>
  <si>
    <t>Endlich David W &amp; Jean L</t>
  </si>
  <si>
    <t>Endlich David &amp; Jean L JLRS</t>
  </si>
  <si>
    <t>E134</t>
  </si>
  <si>
    <t>043-00001307-00</t>
  </si>
  <si>
    <t>43.7 x 42</t>
  </si>
  <si>
    <t>Thomas Grant</t>
  </si>
  <si>
    <t>Thomas Shirley</t>
  </si>
  <si>
    <t>003-00000103-04</t>
  </si>
  <si>
    <t>Dobson Travis A</t>
  </si>
  <si>
    <t>Raber Aden B &amp; Mary J   JLRS</t>
  </si>
  <si>
    <t>E135</t>
  </si>
  <si>
    <t>020-16119071-00</t>
  </si>
  <si>
    <t>020-00000160-00</t>
  </si>
  <si>
    <t>SSS and Rentals LLC</t>
  </si>
  <si>
    <t>Ashcraft Mark A &amp; Sara A</t>
  </si>
  <si>
    <t>043-00005542-00</t>
  </si>
  <si>
    <t>Near Frederick E SR &amp; JLRS</t>
  </si>
  <si>
    <t>Barrett Susan</t>
  </si>
  <si>
    <t>043-00005664-00</t>
  </si>
  <si>
    <t>Wilson Marjorie M</t>
  </si>
  <si>
    <t>Schuler Pollyanna &amp; Strupe Brittany</t>
  </si>
  <si>
    <t>017-00000471-05</t>
  </si>
  <si>
    <t>Erwo Donald J &amp; Sally A</t>
  </si>
  <si>
    <t>Toney Tabatha</t>
  </si>
  <si>
    <t>E136</t>
  </si>
  <si>
    <t>018-00001579-00</t>
  </si>
  <si>
    <t>Hazlett Dustin K</t>
  </si>
  <si>
    <t>021-00000637-00</t>
  </si>
  <si>
    <t>Hazlett Annie R</t>
  </si>
  <si>
    <t>Roahrig Hayden W (estate)</t>
  </si>
  <si>
    <t>Emslie Michael Shea</t>
  </si>
  <si>
    <t>043-00000578-00</t>
  </si>
  <si>
    <t>61 x 200</t>
  </si>
  <si>
    <t>Randles Charles &amp; Margie</t>
  </si>
  <si>
    <t>Residential Mortgage Loan Trust</t>
  </si>
  <si>
    <t>E137</t>
  </si>
  <si>
    <t>018-00001655-00</t>
  </si>
  <si>
    <t>Hammond Darlene Raine &amp;</t>
  </si>
  <si>
    <t>Sharier Loretta &amp; Patrick Brent</t>
  </si>
  <si>
    <t>E138</t>
  </si>
  <si>
    <t>039-00000084-00</t>
  </si>
  <si>
    <t>Cox James J</t>
  </si>
  <si>
    <t>Cox Rhonda S</t>
  </si>
  <si>
    <t>E139</t>
  </si>
  <si>
    <t>035-00000473-00</t>
  </si>
  <si>
    <t>Edie Jack &amp; judith</t>
  </si>
  <si>
    <t>Edie judith</t>
  </si>
  <si>
    <t>020-00000219-00</t>
  </si>
  <si>
    <t>Maple William I III</t>
  </si>
  <si>
    <t>Pizzino christopher C</t>
  </si>
  <si>
    <t>020-00000192-00</t>
  </si>
  <si>
    <t>Lot 366</t>
  </si>
  <si>
    <t>Hill Roger</t>
  </si>
  <si>
    <t>042-00001008-01</t>
  </si>
  <si>
    <t>Brown Derek N</t>
  </si>
  <si>
    <t>Slaughter Rex C &amp; Heather S</t>
  </si>
  <si>
    <t>Carnes Jeannine</t>
  </si>
  <si>
    <t>McKee J Brent &amp; Shannon</t>
  </si>
  <si>
    <t>E141</t>
  </si>
  <si>
    <t>E140</t>
  </si>
  <si>
    <t>022-00000014-00</t>
  </si>
  <si>
    <t>Smith Edward D</t>
  </si>
  <si>
    <t>Parmiter Tina M</t>
  </si>
  <si>
    <t>042-00000613-01</t>
  </si>
  <si>
    <t>Glazer Rick J &amp; Shirley D</t>
  </si>
  <si>
    <t>Glazer Rick J &amp; Shirley D   JLRS</t>
  </si>
  <si>
    <t>E142</t>
  </si>
  <si>
    <t>008-00000032-00</t>
  </si>
  <si>
    <t>Glazer Shirley D</t>
  </si>
  <si>
    <t>018-00001557-00</t>
  </si>
  <si>
    <t>018-00001560-00</t>
  </si>
  <si>
    <t>Lane Randy K &amp; McCoy Kay</t>
  </si>
  <si>
    <t>Hess Bradley &amp; Tamara S</t>
  </si>
  <si>
    <t>E143</t>
  </si>
  <si>
    <t>033-00000104-06</t>
  </si>
  <si>
    <t>Akins Steve D &amp; Cathie Q</t>
  </si>
  <si>
    <t>Hardaway Amy L</t>
  </si>
  <si>
    <t>E144</t>
  </si>
  <si>
    <t>026-00000309-00</t>
  </si>
  <si>
    <t>026-00000310-00</t>
  </si>
  <si>
    <t>McGrady Vaughn</t>
  </si>
  <si>
    <t xml:space="preserve">McGrady Sandra </t>
  </si>
  <si>
    <t>043-00000659-00</t>
  </si>
  <si>
    <t>043-00000359-01</t>
  </si>
  <si>
    <t>50 x 75</t>
  </si>
  <si>
    <t>TTEES of the Park UM Church</t>
  </si>
  <si>
    <t>Crawford Larry F</t>
  </si>
  <si>
    <t>041-00000266-00</t>
  </si>
  <si>
    <t>Hindel Judy &amp; Glaneman Patrick</t>
  </si>
  <si>
    <t>JPMorgan Chase Bank, NA</t>
  </si>
  <si>
    <t>042-00000328-00</t>
  </si>
  <si>
    <t>Raber Joseph D</t>
  </si>
  <si>
    <t>Yoder Edward D &amp; Leah I   JLRS</t>
  </si>
  <si>
    <t>E145</t>
  </si>
  <si>
    <t>008-00000060-13</t>
  </si>
  <si>
    <t>008-00000060-12</t>
  </si>
  <si>
    <t>Schultz Mary Gay</t>
  </si>
  <si>
    <t>Edie Jack L &amp; judith</t>
  </si>
  <si>
    <t>Dickerson JR Lowell James</t>
  </si>
  <si>
    <t>035-00000464-00</t>
  </si>
  <si>
    <t>035-00000474-00</t>
  </si>
  <si>
    <t>020-00001054-00</t>
  </si>
  <si>
    <t>51.3 x 75</t>
  </si>
  <si>
    <t>Dickerson Timothy a &amp; Nancy V</t>
  </si>
  <si>
    <t>Miller Joshua M</t>
  </si>
  <si>
    <t>E148</t>
  </si>
  <si>
    <t>040-00000355-03</t>
  </si>
  <si>
    <t>Beck Timothy D &amp; Mary M</t>
  </si>
  <si>
    <t>Bice Mary M</t>
  </si>
  <si>
    <t>E146</t>
  </si>
  <si>
    <t>043-15105096-00</t>
  </si>
  <si>
    <t>Lanbert Brandon M &amp; Hepner Nichole L</t>
  </si>
  <si>
    <t>The United Brethren Company aka Park United Methodist Church</t>
  </si>
  <si>
    <t>E147</t>
  </si>
  <si>
    <t>043-00001791-00</t>
  </si>
  <si>
    <t>Kohman Jerrold D JR</t>
  </si>
  <si>
    <t>Kohman Michelle</t>
  </si>
  <si>
    <t>E149</t>
  </si>
  <si>
    <t>014-00000379-00</t>
  </si>
  <si>
    <t>016-00000220-00</t>
  </si>
  <si>
    <t>014-00000126-00</t>
  </si>
  <si>
    <t>Dunfee Sondra J aka Sandra</t>
  </si>
  <si>
    <t>Dunfee Sondra J, TTEE</t>
  </si>
  <si>
    <t>043-00001973-02</t>
  </si>
  <si>
    <t>Ashman Jack A &amp; Mark L, TTEES</t>
  </si>
  <si>
    <t>Weaver Thomas J</t>
  </si>
  <si>
    <t>043-00003808-00</t>
  </si>
  <si>
    <t>42 x 149</t>
  </si>
  <si>
    <t>US Bank National Assoc as TTEE</t>
  </si>
  <si>
    <t>Quality Business Investments LLC</t>
  </si>
  <si>
    <t>018-00001117-00</t>
  </si>
  <si>
    <t>018-00000599-00</t>
  </si>
  <si>
    <t>Shortt Raylynn</t>
  </si>
  <si>
    <t>Cramer Jeffrey L &amp; Andrea D   JLRS</t>
  </si>
  <si>
    <t>MH TRF included in check</t>
  </si>
  <si>
    <t>E151</t>
  </si>
  <si>
    <t>042-00000806-01</t>
  </si>
  <si>
    <t>Caley Terrance F (deceased)</t>
  </si>
  <si>
    <t>Caley Karen A</t>
  </si>
  <si>
    <t>016-00000088-00</t>
  </si>
  <si>
    <t>Daugherty Reva P</t>
  </si>
  <si>
    <t>Young Joshua A &amp; Bethany M   JLRS</t>
  </si>
  <si>
    <t>029-00001239-01</t>
  </si>
  <si>
    <t>Conner James H &amp; Wanda M</t>
  </si>
  <si>
    <t>Wagner Jeffrey L &amp; Cynthia L  JLRS</t>
  </si>
  <si>
    <t>006-00000175-00</t>
  </si>
  <si>
    <t>Snyder Arie</t>
  </si>
  <si>
    <t>Schonauer Trae A</t>
  </si>
  <si>
    <t>E152</t>
  </si>
  <si>
    <t>018-0000055206</t>
  </si>
  <si>
    <t>Maple Jessie</t>
  </si>
  <si>
    <t>043-00005365-00</t>
  </si>
  <si>
    <t>100x244.80</t>
  </si>
  <si>
    <t>Parkhill Lavonne N TTEE</t>
  </si>
  <si>
    <t>Babcock Mark W &amp; Patricia A   JL/RS</t>
  </si>
  <si>
    <t>Maple Jesse Lee &amp; Ginger Ann  JL/RS</t>
  </si>
  <si>
    <t>043-00005366-00</t>
  </si>
  <si>
    <t>100x224.80</t>
  </si>
  <si>
    <t>044-00000761-00</t>
  </si>
  <si>
    <t>044-00000741-01</t>
  </si>
  <si>
    <t>Yoder Dessel</t>
  </si>
  <si>
    <t>Hammons Karen S</t>
  </si>
  <si>
    <t>044-151134007-00</t>
  </si>
  <si>
    <t>River View Local School District Board of Ed</t>
  </si>
  <si>
    <t>Albert Land Investment LLC</t>
  </si>
  <si>
    <t>043-00003556-00</t>
  </si>
  <si>
    <t>043-00003555-00</t>
  </si>
  <si>
    <t>44.4 x 55</t>
  </si>
  <si>
    <t>Stafford Runalda</t>
  </si>
  <si>
    <t>Green Amy J</t>
  </si>
  <si>
    <t>E153</t>
  </si>
  <si>
    <t>043-00005532-00</t>
  </si>
  <si>
    <t>Lingo June aka Idora J Lingo</t>
  </si>
  <si>
    <t xml:space="preserve">Lingo Al, George &amp; Max </t>
  </si>
  <si>
    <t>E154</t>
  </si>
  <si>
    <t>014-00000689-00</t>
  </si>
  <si>
    <t>Kaser Tony L &amp; Tara L</t>
  </si>
  <si>
    <t>Kaser Colt N &amp; Heather R  JLRS</t>
  </si>
  <si>
    <t>004-00000677-00</t>
  </si>
  <si>
    <t>Nisley Dean</t>
  </si>
  <si>
    <t>02900000259-00</t>
  </si>
  <si>
    <t>Japel Patricia</t>
  </si>
  <si>
    <t>MMTB Highlands LTD</t>
  </si>
  <si>
    <t>E155</t>
  </si>
  <si>
    <t>008-00000002-02</t>
  </si>
  <si>
    <t>Ianniello Brenda K TTEE</t>
  </si>
  <si>
    <t>Brillhart Scott A &amp; Angela M JLRS</t>
  </si>
  <si>
    <t>E156</t>
  </si>
  <si>
    <t>006-00000256-00</t>
  </si>
  <si>
    <t>60x120</t>
  </si>
  <si>
    <t>Jones Arthur E Jr</t>
  </si>
  <si>
    <t>Jones Joann S</t>
  </si>
  <si>
    <t>006-00000257</t>
  </si>
  <si>
    <t>044-14501204-06</t>
  </si>
  <si>
    <t>66x166</t>
  </si>
  <si>
    <t>Heirs of Hosfelt Bertha M</t>
  </si>
  <si>
    <t>044-14501204-07</t>
  </si>
  <si>
    <t>044-14501204-08</t>
  </si>
  <si>
    <t>.06 ac</t>
  </si>
  <si>
    <t>E150</t>
  </si>
  <si>
    <t>50x120</t>
  </si>
  <si>
    <t>Schlarb Mark R</t>
  </si>
  <si>
    <t>023-00000270-01</t>
  </si>
  <si>
    <t>2.00 ac</t>
  </si>
  <si>
    <t>Yoder Aden Jr &amp; Betty</t>
  </si>
  <si>
    <t>Miller Joseph E &amp; Christine A JLRS</t>
  </si>
  <si>
    <t>E158</t>
  </si>
  <si>
    <t>018-00001405-00</t>
  </si>
  <si>
    <t>018-00000503-00</t>
  </si>
  <si>
    <t>Finton Eunice TTEE</t>
  </si>
  <si>
    <t>Finton Eunice</t>
  </si>
  <si>
    <t>E159</t>
  </si>
  <si>
    <t xml:space="preserve">Finton Eunice </t>
  </si>
  <si>
    <t>DES Finton Land LLc</t>
  </si>
  <si>
    <t>E157</t>
  </si>
  <si>
    <t>029-00000049-00</t>
  </si>
  <si>
    <t>029-00000047-00</t>
  </si>
  <si>
    <t>029-00000048-00</t>
  </si>
  <si>
    <t>029-00000050-00</t>
  </si>
  <si>
    <t>029-00000051-00</t>
  </si>
  <si>
    <t>029-00000064-02</t>
  </si>
  <si>
    <t>029-00000339-01</t>
  </si>
  <si>
    <t>Braniger George Co-TTEE</t>
  </si>
  <si>
    <t>Braniger Janice TTEE</t>
  </si>
  <si>
    <t>E160</t>
  </si>
  <si>
    <t>006-00000077-00</t>
  </si>
  <si>
    <t xml:space="preserve">Cochran Benjamin C </t>
  </si>
  <si>
    <t>Cochran Kendra A</t>
  </si>
  <si>
    <t>038-00000021-00</t>
  </si>
  <si>
    <t>Cochran Nancy K TTEE</t>
  </si>
  <si>
    <t>Rushing</t>
  </si>
  <si>
    <t>038-00000022-00</t>
  </si>
  <si>
    <t>021-00000245-01</t>
  </si>
  <si>
    <t>Derr Perry M</t>
  </si>
  <si>
    <t>Trautz Rodney H &amp; Rosemary G   1110</t>
  </si>
  <si>
    <t>E161</t>
  </si>
  <si>
    <t>043-00004640-01</t>
  </si>
  <si>
    <t>Coshocton Community Housing Inc</t>
  </si>
  <si>
    <t>First Step Family Violence Intervention Services, Inc.</t>
  </si>
  <si>
    <t>E162</t>
  </si>
  <si>
    <t>043-00002782-00</t>
  </si>
  <si>
    <t>Riley Ellen E</t>
  </si>
  <si>
    <t>MacDonald Sherry A &amp; Riley Kaitlyn D</t>
  </si>
  <si>
    <t>E163</t>
  </si>
  <si>
    <t>043-00003083-00</t>
  </si>
  <si>
    <t>Bush Charles E</t>
  </si>
  <si>
    <t>Bush Michael A et al</t>
  </si>
  <si>
    <t>013-00001869-00</t>
  </si>
  <si>
    <t>Fortune Robert M</t>
  </si>
  <si>
    <t>Mitchell Bailey Lee</t>
  </si>
  <si>
    <t>017-00000428-03</t>
  </si>
  <si>
    <t>Burrell Jeffrey S &amp; Janet</t>
  </si>
  <si>
    <t>Miller Bennie A</t>
  </si>
  <si>
    <t>004-00000702-05</t>
  </si>
  <si>
    <t>Ankrum Bruce R &amp; Irma V</t>
  </si>
  <si>
    <t>Ankrum Irma V</t>
  </si>
  <si>
    <t>043-00000841-00</t>
  </si>
  <si>
    <t>043-00000842-00</t>
  </si>
  <si>
    <t>1 x 75</t>
  </si>
  <si>
    <t>42.9 x 164.50</t>
  </si>
  <si>
    <t>Little Michael W &amp; Jackye</t>
  </si>
  <si>
    <t>Cole Heather L &amp; Lesha H Cottrill</t>
  </si>
  <si>
    <t>043-00001358-00</t>
  </si>
  <si>
    <t>Mutersbaugh Zachary C</t>
  </si>
  <si>
    <t>Moody Cole A &amp; Young Joely A</t>
  </si>
  <si>
    <t>043-00001343-00</t>
  </si>
  <si>
    <t>Larson Real Estate LLC</t>
  </si>
  <si>
    <t>Coshocton 131 LLC</t>
  </si>
  <si>
    <t>013-00001256-00</t>
  </si>
  <si>
    <t>.7884A</t>
  </si>
  <si>
    <t>Freshly F Ronald TTEE</t>
  </si>
  <si>
    <t>Oswald William G</t>
  </si>
  <si>
    <t>043-00001240-00</t>
  </si>
  <si>
    <t>54 x 244</t>
  </si>
  <si>
    <t>Ackerman Barry S &amp; Merilee S</t>
  </si>
  <si>
    <t>RAUM Rentals LLC</t>
  </si>
  <si>
    <t>013-00001878-00</t>
  </si>
  <si>
    <t>013-00001879-00</t>
  </si>
  <si>
    <t>Schott John P &amp; Kelsey C</t>
  </si>
  <si>
    <t>Henry Teri R</t>
  </si>
  <si>
    <t>E165</t>
  </si>
  <si>
    <t>005-00000305-00</t>
  </si>
  <si>
    <t>Boehm Bonnie &amp; Patterson Stacy JLRS</t>
  </si>
  <si>
    <t>Boehm Bonnie</t>
  </si>
  <si>
    <t>E167</t>
  </si>
  <si>
    <t>Brown Cierra</t>
  </si>
  <si>
    <t>E166</t>
  </si>
  <si>
    <t>020-00000802-00</t>
  </si>
  <si>
    <t>42x70</t>
  </si>
  <si>
    <t>Blevens Jason &amp; Amy</t>
  </si>
  <si>
    <t>Blevens Jason &amp; Amy JLRS</t>
  </si>
  <si>
    <t>020-00000803-00</t>
  </si>
  <si>
    <t>50x70</t>
  </si>
  <si>
    <t>E168</t>
  </si>
  <si>
    <t>Secretary of Veteran Affairs</t>
  </si>
  <si>
    <t>Miller Paul R &amp; Conrad J</t>
  </si>
  <si>
    <t>E169</t>
  </si>
  <si>
    <t>003-00000399-00</t>
  </si>
  <si>
    <t>45x180</t>
  </si>
  <si>
    <t>Thornsley Stanley E &amp; Wanka K</t>
  </si>
  <si>
    <t>Thornsley Wanda K</t>
  </si>
  <si>
    <t>003-00000400-00</t>
  </si>
  <si>
    <t>043-00004190-00</t>
  </si>
  <si>
    <t>043-00002968-00</t>
  </si>
  <si>
    <t>Brady Rentals LLC</t>
  </si>
  <si>
    <t>Braxton Jaylob J. &amp; Rebecca G</t>
  </si>
  <si>
    <t>043-00005451-00</t>
  </si>
  <si>
    <t>Baylor Douglas J &amp; Christy A</t>
  </si>
  <si>
    <t>Norman Jerrod J &amp; Kayla R    JLRS</t>
  </si>
  <si>
    <t>043-00000483-00</t>
  </si>
  <si>
    <t>Castle 2016 LLC</t>
  </si>
  <si>
    <t>Bice Helen</t>
  </si>
  <si>
    <t>020-00000495-00</t>
  </si>
  <si>
    <t>50x128.8</t>
  </si>
  <si>
    <t>Miller Vicki Irene TTEE</t>
  </si>
  <si>
    <t>020-00000496-00</t>
  </si>
  <si>
    <t>61.9x112.10</t>
  </si>
  <si>
    <t>Burrell Gary L &amp; Laura R JLRS</t>
  </si>
  <si>
    <t>029-00000746-01</t>
  </si>
  <si>
    <t>Powell Debra J &amp; Miller Kathy L</t>
  </si>
  <si>
    <t>Chase David O &amp; Connie S   JLRS</t>
  </si>
  <si>
    <t>043-00001187-00</t>
  </si>
  <si>
    <t>40 x 50</t>
  </si>
  <si>
    <t>Strupe Daniel E</t>
  </si>
  <si>
    <t>Bayview Loan Servicing LLC</t>
  </si>
  <si>
    <t>E170</t>
  </si>
  <si>
    <t>032-00000032-00</t>
  </si>
  <si>
    <t>Oliver John G II</t>
  </si>
  <si>
    <t>Shaw Russell Succ TTEE</t>
  </si>
  <si>
    <t>E171</t>
  </si>
  <si>
    <t>032-00000198-00</t>
  </si>
  <si>
    <t>E172</t>
  </si>
  <si>
    <t>032-0000066-00</t>
  </si>
  <si>
    <t>032-00000064-00</t>
  </si>
  <si>
    <t>032-00000065-00</t>
  </si>
  <si>
    <t>032-00000067-00</t>
  </si>
  <si>
    <t>003-00000136-03</t>
  </si>
  <si>
    <t>Vorisek Douglas &amp; Christine</t>
  </si>
  <si>
    <t>ETM II, LLC</t>
  </si>
  <si>
    <t>003-00000136-00</t>
  </si>
  <si>
    <t>003-00000136-02</t>
  </si>
  <si>
    <t>E173</t>
  </si>
  <si>
    <t>006-00000241-00</t>
  </si>
  <si>
    <t>77x120</t>
  </si>
  <si>
    <t>Raber Myron A &amp; Cindy D</t>
  </si>
  <si>
    <t>MYCI LLC</t>
  </si>
  <si>
    <t>009-00000234-00</t>
  </si>
  <si>
    <t>Schlabach Ivan R &amp; Susie</t>
  </si>
  <si>
    <t>Schlabach Joseph I &amp; Viola O</t>
  </si>
  <si>
    <t>043-00005749-00</t>
  </si>
  <si>
    <t>St Clair Bruce C &amp; Suzanne M</t>
  </si>
  <si>
    <t>McKee Michael A &amp; Sarah E JLRS</t>
  </si>
  <si>
    <t>043-15127038-00</t>
  </si>
  <si>
    <t>043-15127032-01</t>
  </si>
  <si>
    <t>Moody Tamel R &amp; William D JR</t>
  </si>
  <si>
    <t>Dahlberg Steven Paul</t>
  </si>
  <si>
    <t>E174</t>
  </si>
  <si>
    <t>029-00000497-00</t>
  </si>
  <si>
    <t>029-00000965-00</t>
  </si>
  <si>
    <t>Colvin, Lori A &amp; JLRS</t>
  </si>
  <si>
    <t>Loomis David F</t>
  </si>
  <si>
    <t>E175</t>
  </si>
  <si>
    <t>003-00000315-02</t>
  </si>
  <si>
    <t xml:space="preserve">Ramsey David E &amp; Beverly </t>
  </si>
  <si>
    <t>Reigle Tyler Renee &amp; Jared JLRS</t>
  </si>
  <si>
    <t>E176</t>
  </si>
  <si>
    <t>043-00005460-00</t>
  </si>
  <si>
    <t>Reiss Laura J TTEE</t>
  </si>
  <si>
    <t>Reiss Laura, Hulet Shelley &amp; Shamel James E</t>
  </si>
  <si>
    <t>Lingo Trenton H &amp; Ashley N</t>
  </si>
  <si>
    <t>027-00000511-00</t>
  </si>
  <si>
    <t>027-00000513-00</t>
  </si>
  <si>
    <t>027-00000509-00</t>
  </si>
  <si>
    <t>027-00000510-00</t>
  </si>
  <si>
    <t>027-00000496-00</t>
  </si>
  <si>
    <t>027-00000497-00</t>
  </si>
  <si>
    <t>Cochran Arron E &amp; Sharla D</t>
  </si>
  <si>
    <t>Cochran Jesse</t>
  </si>
  <si>
    <t>023-000000029-18</t>
  </si>
  <si>
    <t>Eberly Jeffrey D</t>
  </si>
  <si>
    <t>ADM contruction LLC</t>
  </si>
  <si>
    <t>E177</t>
  </si>
  <si>
    <t>023-00000029-04</t>
  </si>
  <si>
    <t>E.E. Land Developers LLC</t>
  </si>
  <si>
    <t>020-00001037-00</t>
  </si>
  <si>
    <t>Hartville Homes Inc</t>
  </si>
  <si>
    <t>Sanderlin Mary &amp; Koch Kenneth</t>
  </si>
  <si>
    <t>E178</t>
  </si>
  <si>
    <t>032-00000305-04</t>
  </si>
  <si>
    <t>Williams Management Group Inc</t>
  </si>
  <si>
    <t>Blackstone Kenneth Ryan</t>
  </si>
  <si>
    <t>Quality Business Investments</t>
  </si>
  <si>
    <t>035-00000195-00</t>
  </si>
  <si>
    <t>McCullough Vickie L</t>
  </si>
  <si>
    <t>Hatfield Zachery B &amp; Theiss Kayla N</t>
  </si>
  <si>
    <t>026-00000092-00</t>
  </si>
  <si>
    <t>Miller Ervin A &amp; Ada E</t>
  </si>
  <si>
    <t>Hochstetler Freeman R &amp; Esther A TTEE</t>
  </si>
  <si>
    <t>043-00000079-00</t>
  </si>
  <si>
    <t>Stafford Burl J &amp; Runalda J</t>
  </si>
  <si>
    <t>Patterson Mark E</t>
  </si>
  <si>
    <t>035-00000624-00</t>
  </si>
  <si>
    <t>Jones Karen L</t>
  </si>
  <si>
    <t>E179</t>
  </si>
  <si>
    <t>Reiss, Laura J, Hulet Shelley &amp; Shamel James E</t>
  </si>
  <si>
    <t>Shamel Charlene J</t>
  </si>
  <si>
    <t>002-00000316-01</t>
  </si>
  <si>
    <t>Kinsey Daniel E &amp; Kathleen J</t>
  </si>
  <si>
    <t>Deutsche Bank National Trust Company TTEE</t>
  </si>
  <si>
    <t>E181</t>
  </si>
  <si>
    <t>E182</t>
  </si>
  <si>
    <t>031-00000055-02</t>
  </si>
  <si>
    <t>Kiefner Charity D &amp; Andrew B</t>
  </si>
  <si>
    <t>Kiefner Andrew B</t>
  </si>
  <si>
    <t>031-00000055-28</t>
  </si>
  <si>
    <t>E180</t>
  </si>
  <si>
    <t>032-00000342-04</t>
  </si>
  <si>
    <t>032-00000342-05</t>
  </si>
  <si>
    <t>032-00000342-00</t>
  </si>
  <si>
    <t>Terry James R &amp; Carolyn S</t>
  </si>
  <si>
    <t>Terry Carolyn S</t>
  </si>
  <si>
    <t>E184</t>
  </si>
  <si>
    <t>043-00001295-00</t>
  </si>
  <si>
    <t>50x125</t>
  </si>
  <si>
    <t>Erman Marjorie L aka Marjorie Lou</t>
  </si>
  <si>
    <t>Andrews Karen Erman &amp; Erman Todd A</t>
  </si>
  <si>
    <t>002-00000135-03</t>
  </si>
  <si>
    <t>Devenport Richard J &amp; Lisa M</t>
  </si>
  <si>
    <t>Adams John Adams III</t>
  </si>
  <si>
    <t>004-00000510-00</t>
  </si>
  <si>
    <t>Rice Peggy J</t>
  </si>
  <si>
    <t>Guilliams Tammy &amp; William</t>
  </si>
  <si>
    <t>E183</t>
  </si>
  <si>
    <t>043-00002470-00</t>
  </si>
  <si>
    <t>043-00001937-00</t>
  </si>
  <si>
    <t>44.94x206.17</t>
  </si>
  <si>
    <t>45x212</t>
  </si>
  <si>
    <t>Holskey Jeffrey A &amp; Gladys F</t>
  </si>
  <si>
    <t>Holskey Gladys F</t>
  </si>
  <si>
    <t>042-00000737-00</t>
  </si>
  <si>
    <t>042-00000305-00</t>
  </si>
  <si>
    <t>042-00000304-00</t>
  </si>
  <si>
    <t>042-00000991-00</t>
  </si>
  <si>
    <t>Bruce &amp; Donna Olinger Family Farm LLC</t>
  </si>
  <si>
    <t>Olinger Donna F</t>
  </si>
  <si>
    <t>E186</t>
  </si>
  <si>
    <t>E187</t>
  </si>
  <si>
    <t>004-00000446-03</t>
  </si>
  <si>
    <t>Miller Max S TTEE</t>
  </si>
  <si>
    <t>Miller Max S</t>
  </si>
  <si>
    <t>E188</t>
  </si>
  <si>
    <t>029-00000001-00</t>
  </si>
  <si>
    <t>Adkins David F aka David Franklin &amp; Suellen K</t>
  </si>
  <si>
    <t>Adkins Suellen K</t>
  </si>
  <si>
    <t>021-00000738-10</t>
  </si>
  <si>
    <t>Bates Walter L &amp; Mary R</t>
  </si>
  <si>
    <t>Stroup, Rachel D</t>
  </si>
  <si>
    <t>E189</t>
  </si>
  <si>
    <t>017-09400054-01</t>
  </si>
  <si>
    <t>Canal Lewisville Cemetery Association</t>
  </si>
  <si>
    <t>The Board of Trustees of Tuscarawas Township, Coshocton Ohio</t>
  </si>
  <si>
    <t>E190</t>
  </si>
  <si>
    <t>013-00001444-01</t>
  </si>
  <si>
    <t>013-00001444-02</t>
  </si>
  <si>
    <t>013-00001444-03</t>
  </si>
  <si>
    <t>013-00001444-04</t>
  </si>
  <si>
    <t>013-00001444-05</t>
  </si>
  <si>
    <t>013-00001444-06</t>
  </si>
  <si>
    <t>Olinger Joanna C (dec'd)</t>
  </si>
  <si>
    <t>Olinger Timothy J</t>
  </si>
  <si>
    <t>043-00004491-00</t>
  </si>
  <si>
    <t>Wiggins Marjorie A</t>
  </si>
  <si>
    <t>Stark Linda R</t>
  </si>
  <si>
    <t>E191</t>
  </si>
  <si>
    <t>The Board of Trustees of Keene Township, Coshocton Ohio</t>
  </si>
  <si>
    <t>043-00005290-00</t>
  </si>
  <si>
    <t>043-00005285-01</t>
  </si>
  <si>
    <t>043-00006065-00</t>
  </si>
  <si>
    <t>105x110</t>
  </si>
  <si>
    <t>50x72.66</t>
  </si>
  <si>
    <t>.0293 ac</t>
  </si>
  <si>
    <t>Lyons Jack C</t>
  </si>
  <si>
    <t>Burris Neatie G</t>
  </si>
  <si>
    <t>E192</t>
  </si>
  <si>
    <t>003-00000571-00</t>
  </si>
  <si>
    <t>003-00000569-00</t>
  </si>
  <si>
    <t>Wood Lenora M &amp; Charles L TTEE</t>
  </si>
  <si>
    <t>Werstler Cheryl Jane SUCC TTEE</t>
  </si>
  <si>
    <t>E193</t>
  </si>
  <si>
    <t>041-00000138-00</t>
  </si>
  <si>
    <t>032-00000254-00</t>
  </si>
  <si>
    <t>Bryan Ronald L &amp; Gloria F</t>
  </si>
  <si>
    <t>Bryan Ronald L &amp; Gloria F JLRS</t>
  </si>
  <si>
    <t>E195</t>
  </si>
  <si>
    <t>012-00000032-00</t>
  </si>
  <si>
    <t>66x125</t>
  </si>
  <si>
    <t>McKee Loretta M</t>
  </si>
  <si>
    <t>McKee Loretta M &amp; Robin K JLRS</t>
  </si>
  <si>
    <t>042-00000336-00</t>
  </si>
  <si>
    <t>042-10100142-01</t>
  </si>
  <si>
    <t>Wright Carlos Wayne</t>
  </si>
  <si>
    <t>Gilmore Scott</t>
  </si>
  <si>
    <t>004-00000555-00</t>
  </si>
  <si>
    <t>Geiselman Lynn A &amp; Min C</t>
  </si>
  <si>
    <t>Moody Daniel L Jr</t>
  </si>
  <si>
    <t>E194</t>
  </si>
  <si>
    <t>022-00000017-00</t>
  </si>
  <si>
    <t>021-00000097-00</t>
  </si>
  <si>
    <t>Gardner Pamela J</t>
  </si>
  <si>
    <t>Gardner Dennis W &amp; Pamela J, TTEES</t>
  </si>
  <si>
    <t>JP Morgan Chase Bank</t>
  </si>
  <si>
    <t>Miller Real Estate II Ltd</t>
  </si>
  <si>
    <t>018-00001580-00</t>
  </si>
  <si>
    <t>Helmick Sonia K</t>
  </si>
  <si>
    <t>043-00000451-00</t>
  </si>
  <si>
    <t>Scott Vane S III &amp; Sue L</t>
  </si>
  <si>
    <t>Provident Holdings LLC</t>
  </si>
  <si>
    <t>Holskey James H &amp; Geraldine M JLRS</t>
  </si>
  <si>
    <t>043-00005884-00</t>
  </si>
  <si>
    <t>Lindsey Mark R &amp; Sarah R</t>
  </si>
  <si>
    <t>Countryman Karen J</t>
  </si>
  <si>
    <t>020-00000320-00</t>
  </si>
  <si>
    <t>020-00000319-00</t>
  </si>
  <si>
    <t>Dolick Tara A</t>
  </si>
  <si>
    <t>Blair Ellen</t>
  </si>
  <si>
    <t>E196</t>
  </si>
  <si>
    <t>Johnson Michael E</t>
  </si>
  <si>
    <t>Shoult Robert L &amp; Mildred M</t>
  </si>
  <si>
    <t>E197</t>
  </si>
  <si>
    <t>032-00000933-01</t>
  </si>
  <si>
    <t>031-00001160-02</t>
  </si>
  <si>
    <t>Shoults Robert L &amp; Mildred M   JLRS</t>
  </si>
  <si>
    <t>043-00005500-00</t>
  </si>
  <si>
    <t>Ruble Max L</t>
  </si>
  <si>
    <t>Verhoff Kathleen</t>
  </si>
  <si>
    <t>E198</t>
  </si>
  <si>
    <t>038-00000425-00</t>
  </si>
  <si>
    <t>Cheyenne Farms LLC</t>
  </si>
  <si>
    <t>Unknown Heirs of LeRoy L Stotler et al (any int)</t>
  </si>
  <si>
    <t>013-00001469-02</t>
  </si>
  <si>
    <t>Gress Chad L &amp; Jennifer</t>
  </si>
  <si>
    <t>Gress Jeffrey L &amp; Lisa M JLRS</t>
  </si>
  <si>
    <t>029-00000779-00</t>
  </si>
  <si>
    <t>Darr Rentals LLC</t>
  </si>
  <si>
    <t>E199</t>
  </si>
  <si>
    <t>042-00000411-04</t>
  </si>
  <si>
    <t>Emler William</t>
  </si>
  <si>
    <t>Emler Stella M</t>
  </si>
  <si>
    <t>E200</t>
  </si>
  <si>
    <t>006-00000176-00</t>
  </si>
  <si>
    <t>006-00000174-00</t>
  </si>
  <si>
    <t>006-00000351-00</t>
  </si>
  <si>
    <t>006-00000352-02</t>
  </si>
  <si>
    <t>Robert W Dunmire Jr TTEE</t>
  </si>
  <si>
    <t>Ann M Stitzlein and Andrew M Dunmire TTEE and/or SUCC TTEE of the Dunmire Family Irrevocable Trust Dated January 9, 2017</t>
  </si>
  <si>
    <t>E201</t>
  </si>
  <si>
    <t>013-00000416-00</t>
  </si>
  <si>
    <t>Sammons Oblee Sr &amp; Dollie</t>
  </si>
  <si>
    <t>Sammons Dollie</t>
  </si>
  <si>
    <t>016-00000352-00</t>
  </si>
  <si>
    <t>Young Joshua A</t>
  </si>
  <si>
    <t>Elson Zachary D</t>
  </si>
  <si>
    <t>E203</t>
  </si>
  <si>
    <t>020-00000884-00</t>
  </si>
  <si>
    <t>Lehman Debra Lynn</t>
  </si>
  <si>
    <t>Lehman Debra L TTEE</t>
  </si>
  <si>
    <t>042-00000999-00</t>
  </si>
  <si>
    <t>E202</t>
  </si>
  <si>
    <t>Lehman Debra Lynn OCC Rgt-Jo Ann E Lehman</t>
  </si>
  <si>
    <t>018-00000389-00</t>
  </si>
  <si>
    <t>018-00000309-00</t>
  </si>
  <si>
    <t>018-00000393-00</t>
  </si>
  <si>
    <t>T&amp;C Holdco LLC</t>
  </si>
  <si>
    <t>043-00001289-00</t>
  </si>
  <si>
    <t>Lloyd Bambi Marie aka Booth</t>
  </si>
  <si>
    <t>Coblentz Benjamin D</t>
  </si>
  <si>
    <t>E204</t>
  </si>
  <si>
    <t>40 x 112.67</t>
  </si>
  <si>
    <t>E205</t>
  </si>
  <si>
    <t>E206</t>
  </si>
  <si>
    <t>E207</t>
  </si>
  <si>
    <t>Angel Jody L, TTEE</t>
  </si>
  <si>
    <t>E208</t>
  </si>
  <si>
    <t>E209</t>
  </si>
  <si>
    <t>E210</t>
  </si>
  <si>
    <t>E211</t>
  </si>
  <si>
    <t>039-00000082-01</t>
  </si>
  <si>
    <t>039-00000082-00</t>
  </si>
  <si>
    <t>Thomas Marleen C</t>
  </si>
  <si>
    <t>Thomas Charles B &amp; Marleen C</t>
  </si>
  <si>
    <t>Hawk Wayne &amp; Moira J</t>
  </si>
  <si>
    <t>043-00004088-00</t>
  </si>
  <si>
    <t>Warren Barbara L</t>
  </si>
  <si>
    <t>Mohican Rentals LLC</t>
  </si>
  <si>
    <t>E212</t>
  </si>
  <si>
    <t>020-00000685-00</t>
  </si>
  <si>
    <t>020-00000686-00</t>
  </si>
  <si>
    <t>020-00000687-00</t>
  </si>
  <si>
    <t>018-00000367-00</t>
  </si>
  <si>
    <t>McConnell Richard</t>
  </si>
  <si>
    <t>McConnell Beverly</t>
  </si>
  <si>
    <t>043-00003725-00</t>
  </si>
  <si>
    <t>Harstine Lisa D aka Lisa D Clark</t>
  </si>
  <si>
    <t>Barkman Ivan R</t>
  </si>
  <si>
    <t>020-00000527-00</t>
  </si>
  <si>
    <t>Maloy Shawna N &amp; Jesse P</t>
  </si>
  <si>
    <t>Finton Joshua R</t>
  </si>
  <si>
    <t>E213</t>
  </si>
  <si>
    <t>043-00001942-00</t>
  </si>
  <si>
    <t>44.5x104</t>
  </si>
  <si>
    <t>The Home Building, Loand and Savings Company, (of Coshocton, Ohio) nka The Home Loan Savings Bank</t>
  </si>
  <si>
    <t>The Board of Commissioners of Coshocton County, Ohio</t>
  </si>
  <si>
    <t>E214</t>
  </si>
  <si>
    <t>021-00000771-01</t>
  </si>
  <si>
    <t>Troyer Ivan N &amp; Susie D</t>
  </si>
  <si>
    <t>Troyer Ivan N, Susie D &amp; Abe I JLRS</t>
  </si>
  <si>
    <t>E215</t>
  </si>
  <si>
    <t>026-00000822-00</t>
  </si>
  <si>
    <t>026-00000405-01</t>
  </si>
  <si>
    <t>Dannemiller Joseph E, TTEE</t>
  </si>
  <si>
    <t>Fischer Keith F</t>
  </si>
  <si>
    <t>E216</t>
  </si>
  <si>
    <t>040-00000091-00</t>
  </si>
  <si>
    <t>Lee Donald C &amp; Phyllis J</t>
  </si>
  <si>
    <t>Lee D Curtis, TTEE</t>
  </si>
  <si>
    <t>E217</t>
  </si>
  <si>
    <t>021-00000760-06</t>
  </si>
  <si>
    <t>Brown Donald E &amp; jayne M</t>
  </si>
  <si>
    <t>Brown Donald E</t>
  </si>
  <si>
    <t>E218</t>
  </si>
  <si>
    <t>043-00005873-10</t>
  </si>
  <si>
    <t>Wentz II William A</t>
  </si>
  <si>
    <t>Wentz II William A (Releasing LE for William A Wentz)</t>
  </si>
  <si>
    <t>E219</t>
  </si>
  <si>
    <t>039-00000038-00</t>
  </si>
  <si>
    <t>039-00000039-00</t>
  </si>
  <si>
    <t>Holdsworth Ruth Joan</t>
  </si>
  <si>
    <t>Albertson Devyn R</t>
  </si>
  <si>
    <t>E220</t>
  </si>
  <si>
    <t>017-00000668-00</t>
  </si>
  <si>
    <t>035-00000728-00</t>
  </si>
  <si>
    <t>035-00000729-00</t>
  </si>
  <si>
    <t>McCabe Edith (estate)</t>
  </si>
  <si>
    <t>Newman Joshua N &amp; Heather M   JLRS</t>
  </si>
  <si>
    <t>1090/1190</t>
  </si>
  <si>
    <t>043-00004993-00</t>
  </si>
  <si>
    <t xml:space="preserve">Maziar Jodi L &amp; Steven T  </t>
  </si>
  <si>
    <t>Wright Tina D &amp; Shane A   JLRS</t>
  </si>
  <si>
    <t>E221</t>
  </si>
  <si>
    <t>031-00000147-00</t>
  </si>
  <si>
    <t>Hoy Grace Maxine</t>
  </si>
  <si>
    <t>Hoy John W Jr</t>
  </si>
  <si>
    <t>E222</t>
  </si>
  <si>
    <t>031-00000352-00</t>
  </si>
  <si>
    <t>Walczak Charles D &amp; Frances  M TTEE</t>
  </si>
  <si>
    <t>Walczak Richard C &amp; David M SUCC TTEE</t>
  </si>
  <si>
    <t>E223</t>
  </si>
  <si>
    <t>Walczak Richard C</t>
  </si>
  <si>
    <t>033-00000183-01</t>
  </si>
  <si>
    <t>033-00000061-01</t>
  </si>
  <si>
    <t>Barkman Eli Jr &amp; Esther E</t>
  </si>
  <si>
    <t xml:space="preserve">Yoder Abe R &amp; Sarah D JLRS/ Yoder Reuben R &amp; Mary L  </t>
  </si>
  <si>
    <t>E224</t>
  </si>
  <si>
    <t>032-00000057-00</t>
  </si>
  <si>
    <t>032-00000215-01</t>
  </si>
  <si>
    <t>Gomez Stella Booth</t>
  </si>
  <si>
    <t>Wilson Lynn K</t>
  </si>
  <si>
    <t>043-00000487-00</t>
  </si>
  <si>
    <t>C&amp;N Motor Cars LLC</t>
  </si>
  <si>
    <t>Ungurean Thomas T</t>
  </si>
  <si>
    <t>008-00000105-00</t>
  </si>
  <si>
    <t>Schlabach Mary aka Mary D</t>
  </si>
  <si>
    <t>Troyer Michael J &amp; Mabel J   JLRS</t>
  </si>
  <si>
    <t>Fink Dennis D. &amp; Amanda</t>
  </si>
  <si>
    <t>E225</t>
  </si>
  <si>
    <t>043-00003897-00</t>
  </si>
  <si>
    <t>Smith Mary A</t>
  </si>
  <si>
    <t>Marla J Willeke, Frank R Smith, Kimberly A Sheneman fka Kimberly A Reinhardt &amp; Kelly M Carroll</t>
  </si>
  <si>
    <t>E226</t>
  </si>
  <si>
    <t>043-00001873-00</t>
  </si>
  <si>
    <t>Blair Carl E JR &amp; Carol A</t>
  </si>
  <si>
    <t>Blair Carol A</t>
  </si>
  <si>
    <t>020-00000874-00</t>
  </si>
  <si>
    <t>Elson Sunni L &amp; Brandon L</t>
  </si>
  <si>
    <t>040-00000084-08</t>
  </si>
  <si>
    <t>Holdsworth Amanda R</t>
  </si>
  <si>
    <t>Cook Mark</t>
  </si>
  <si>
    <t>Burkholder Mervin J &amp; Esther E</t>
  </si>
  <si>
    <t>013-00001819-00</t>
  </si>
  <si>
    <t>Miller Becky A &amp; Robert E Jr</t>
  </si>
  <si>
    <t>Jacobs Susan S</t>
  </si>
  <si>
    <t>020-00001006-00</t>
  </si>
  <si>
    <t>Waggoner Kimberly &amp; Ronnie</t>
  </si>
  <si>
    <t>Waggoner Brandon &amp; Candice</t>
  </si>
  <si>
    <t>013-00000328-00</t>
  </si>
  <si>
    <t>Dilly Franklin D &amp; Cathy J</t>
  </si>
  <si>
    <t>Woods Bertman E &amp; Tangy</t>
  </si>
  <si>
    <t>002-00000241-10</t>
  </si>
  <si>
    <t>002-00000241-16</t>
  </si>
  <si>
    <t>Lahna Thomas et al</t>
  </si>
  <si>
    <t>Dickerson Victor W</t>
  </si>
  <si>
    <t>038-00000145-00</t>
  </si>
  <si>
    <t>L&amp;R Land Company LTD</t>
  </si>
  <si>
    <t>TBA Land Group LLC</t>
  </si>
  <si>
    <t>018-00000823-00</t>
  </si>
  <si>
    <t>018-00000759-00</t>
  </si>
  <si>
    <t>018-00000824-00</t>
  </si>
  <si>
    <t>018-00000825-00</t>
  </si>
  <si>
    <t>018-00000826-00</t>
  </si>
  <si>
    <t>018-00001496-00</t>
  </si>
  <si>
    <t>020-00000640-00</t>
  </si>
  <si>
    <t>020-00000641-00</t>
  </si>
  <si>
    <t>020-00000666-00</t>
  </si>
  <si>
    <t>020-00000217-00</t>
  </si>
  <si>
    <t>020-00000218-00</t>
  </si>
  <si>
    <t>020-00000763-00</t>
  </si>
  <si>
    <t>8x160</t>
  </si>
  <si>
    <t>Chester Carma J</t>
  </si>
  <si>
    <t>Cottrill Brandon W, Whitney M &amp; Lesha H</t>
  </si>
  <si>
    <t>E227</t>
  </si>
  <si>
    <t>E228</t>
  </si>
  <si>
    <t>043-00006529-00</t>
  </si>
  <si>
    <t>Ungurean Farm Partnership</t>
  </si>
  <si>
    <t>Isabell Reisser Ungurean</t>
  </si>
  <si>
    <t>E229</t>
  </si>
  <si>
    <t>003-00000211-01</t>
  </si>
  <si>
    <t>Deboard Steve R &amp; Eileen M</t>
  </si>
  <si>
    <t>Deboard Kenny S &amp; Brittney L JLRS</t>
  </si>
  <si>
    <t>E230</t>
  </si>
  <si>
    <t>014-00000205-00</t>
  </si>
  <si>
    <t>014-00000206-00</t>
  </si>
  <si>
    <t>Roberts Francis Arlene</t>
  </si>
  <si>
    <t>Long Judith Alvene et al</t>
  </si>
  <si>
    <t>017-00000187-04</t>
  </si>
  <si>
    <t>Otsego company Ltd</t>
  </si>
  <si>
    <t>Troyer Jamie E &amp; Priscilla F</t>
  </si>
  <si>
    <t>031-00000055-16</t>
  </si>
  <si>
    <t>JJ Detweiler Enterprises Inc</t>
  </si>
  <si>
    <t>Oliver David F &amp; Amanda C</t>
  </si>
  <si>
    <t>042-10200003-01</t>
  </si>
  <si>
    <t>CCS Farms LLC</t>
  </si>
  <si>
    <t>031-00000055-31</t>
  </si>
  <si>
    <t>031-00000055-33</t>
  </si>
  <si>
    <t>031-00000055-34</t>
  </si>
  <si>
    <t>031-00000055-35</t>
  </si>
  <si>
    <t>Welch Shawn W</t>
  </si>
  <si>
    <t>040-00000086-06</t>
  </si>
  <si>
    <t>Sheriff Tim Rogers</t>
  </si>
  <si>
    <t>Jaqua Tonya M &amp; Lisa M</t>
  </si>
  <si>
    <t>002-00000025-06</t>
  </si>
  <si>
    <t>Mercer Marcia J</t>
  </si>
  <si>
    <t>Stephens James T &amp; Jessica D   JLRS</t>
  </si>
  <si>
    <t>020-00000180-00</t>
  </si>
  <si>
    <t>Marlatt Chad W</t>
  </si>
  <si>
    <t>Goodwill Travis L &amp; Reidenbach April  JLRS</t>
  </si>
  <si>
    <t>E231</t>
  </si>
  <si>
    <t>037-00000194-00</t>
  </si>
  <si>
    <t>037-00000032-00</t>
  </si>
  <si>
    <t>037-00000024-00</t>
  </si>
  <si>
    <t>018-00000144-00</t>
  </si>
  <si>
    <t>037-00000141-00</t>
  </si>
  <si>
    <t>037-00000119-00</t>
  </si>
  <si>
    <t>009-00000227-01</t>
  </si>
  <si>
    <t>009-00000227-03</t>
  </si>
  <si>
    <t>009-00000227-00</t>
  </si>
  <si>
    <t>Parillo Carol C Jr</t>
  </si>
  <si>
    <t>Parrillo Carl Jr</t>
  </si>
  <si>
    <t>Parrillo Carl C</t>
  </si>
  <si>
    <t>Parrillo Carl</t>
  </si>
  <si>
    <t>Parillo Carl C</t>
  </si>
  <si>
    <t>Parrillo Carl C Jr</t>
  </si>
  <si>
    <t>Parrillo Ramona G</t>
  </si>
  <si>
    <t>E232</t>
  </si>
  <si>
    <t>043-00000233-00</t>
  </si>
  <si>
    <t>Edwards Ronnie &amp; Lizzie</t>
  </si>
  <si>
    <t>Edwards Rebecca</t>
  </si>
  <si>
    <t>043-00002271-00</t>
  </si>
  <si>
    <t>16.25 x 151.2</t>
  </si>
  <si>
    <t>Springboard Housing</t>
  </si>
  <si>
    <t>Avery Holdings LLC</t>
  </si>
  <si>
    <t>E233</t>
  </si>
  <si>
    <t>031-00000160-00</t>
  </si>
  <si>
    <t>031-00000161-00</t>
  </si>
  <si>
    <t>031-00000660-00</t>
  </si>
  <si>
    <t>Johnson Natalie</t>
  </si>
  <si>
    <t>E234</t>
  </si>
  <si>
    <t>Johnson Natasha</t>
  </si>
  <si>
    <t>042-00000365-01</t>
  </si>
  <si>
    <t>Harrison Brookie</t>
  </si>
  <si>
    <t>Roof John W &amp; Kim   JLRS</t>
  </si>
  <si>
    <t>043-00001308-00</t>
  </si>
  <si>
    <t>44 x 120</t>
  </si>
  <si>
    <t>KJAY CO 2, LLC</t>
  </si>
  <si>
    <t>Cornell Richard R III</t>
  </si>
  <si>
    <t>043-00005747-00</t>
  </si>
  <si>
    <t>Latham Robert Laverne &amp; Wanda Sue</t>
  </si>
  <si>
    <t>Rice John E &amp; Stacie L. Grudier JLRS</t>
  </si>
  <si>
    <t>043-00003350-00</t>
  </si>
  <si>
    <t>Estate of Nancy J. Stevens</t>
  </si>
  <si>
    <t>Schlabach Jacob D &amp; Arlene E JLRS</t>
  </si>
  <si>
    <t>043-00002823-00</t>
  </si>
  <si>
    <t>Dovenbarger Kenneth R &amp; Owens William M CO TTEES</t>
  </si>
  <si>
    <t>Jones Kathy M &amp; Terry R</t>
  </si>
  <si>
    <t>E235</t>
  </si>
  <si>
    <t>043-00003753-00</t>
  </si>
  <si>
    <t>Wright Charles A</t>
  </si>
  <si>
    <t>W&amp;G Rentals LLC</t>
  </si>
  <si>
    <t>E236</t>
  </si>
  <si>
    <t>E237</t>
  </si>
  <si>
    <t>043-00004626-00</t>
  </si>
  <si>
    <t>016-00000021-00</t>
  </si>
  <si>
    <t>043-00004758-00</t>
  </si>
  <si>
    <t>Griffith Kenneth E &amp; Jodi L</t>
  </si>
  <si>
    <t>Malone Craig Anthony</t>
  </si>
  <si>
    <t>E238</t>
  </si>
  <si>
    <t>042-00001019-00</t>
  </si>
  <si>
    <t>042-00001018-00</t>
  </si>
  <si>
    <t>Elliot Richard C</t>
  </si>
  <si>
    <t>Elliott Richard C &amp; Dana M</t>
  </si>
  <si>
    <t>017-00000010-04</t>
  </si>
  <si>
    <t>Hilltop Land LTD</t>
  </si>
  <si>
    <t>Raber Jonathon</t>
  </si>
  <si>
    <t>017-00000010-00</t>
  </si>
  <si>
    <t>Kenne Acres LLC</t>
  </si>
  <si>
    <t>E239</t>
  </si>
  <si>
    <t>043-00005344-00</t>
  </si>
  <si>
    <t>Metz Judy A</t>
  </si>
  <si>
    <t>Metz Fred C Jr</t>
  </si>
  <si>
    <t>E240</t>
  </si>
  <si>
    <t>018-00000532-00</t>
  </si>
  <si>
    <t>Selborne A Simmons</t>
  </si>
  <si>
    <t>Guilliams Stacy A &amp; Simmons Shannon A</t>
  </si>
  <si>
    <t>E241</t>
  </si>
  <si>
    <t>014-00000205-04</t>
  </si>
  <si>
    <t>043-00001291-00</t>
  </si>
  <si>
    <t>Stevens Nancy J (estate)</t>
  </si>
  <si>
    <t>Moore Nathan K &amp; Heather D   JLRS</t>
  </si>
  <si>
    <t>006-00000309-00</t>
  </si>
  <si>
    <t>006-00000309-01</t>
  </si>
  <si>
    <t>Swartzentruber Judith H</t>
  </si>
  <si>
    <t>Troyer Jonathan N &amp; Mirian J   JLRS</t>
  </si>
  <si>
    <t>Hunt Fonda L</t>
  </si>
  <si>
    <t>043-00000518-00</t>
  </si>
  <si>
    <t>Smith Edwin L Jr</t>
  </si>
  <si>
    <t>Recorder owes $1.00</t>
  </si>
  <si>
    <t>016-00000132-00</t>
  </si>
  <si>
    <t>016-00000133-00</t>
  </si>
  <si>
    <t>016-00000134-00</t>
  </si>
  <si>
    <t>016-00000135-00</t>
  </si>
  <si>
    <t>JPMorgan Chase Bank NA Successor</t>
  </si>
  <si>
    <t>DBEChase LLC</t>
  </si>
  <si>
    <t>E242</t>
  </si>
  <si>
    <t>040-00000118-00</t>
  </si>
  <si>
    <t>040-00000119-00</t>
  </si>
  <si>
    <t>040-00000120-00</t>
  </si>
  <si>
    <t>McCoy Dorothy C</t>
  </si>
  <si>
    <t>McCoy Dorothy C TTEE of the Dorothy C McCoy Trust dated 5/11/17</t>
  </si>
  <si>
    <t>042-00000280-04</t>
  </si>
  <si>
    <t>Troyer, Levi D &amp; Laura M &amp; Milan L</t>
  </si>
  <si>
    <t>E243</t>
  </si>
  <si>
    <t>020-16119014-00</t>
  </si>
  <si>
    <t>020-16119013-00</t>
  </si>
  <si>
    <t>Freetage James D</t>
  </si>
  <si>
    <t>Freetage Susan M</t>
  </si>
  <si>
    <t>E244</t>
  </si>
  <si>
    <t>043-00003553-00</t>
  </si>
  <si>
    <t>Forfeited - Bert Rentals LLC</t>
  </si>
  <si>
    <t>Good Cara L</t>
  </si>
  <si>
    <t>E245</t>
  </si>
  <si>
    <t>043-00000472-00</t>
  </si>
  <si>
    <t>Forfeited - Kent Dorothy</t>
  </si>
  <si>
    <t>Hughes Glenda L &amp; Carpenter Michael A</t>
  </si>
  <si>
    <t>E246</t>
  </si>
  <si>
    <t>043-00003645-00</t>
  </si>
  <si>
    <t>Forfeited - STI Investments LLC</t>
  </si>
  <si>
    <t>Hammond Carol J</t>
  </si>
  <si>
    <t>043-00003545-00</t>
  </si>
  <si>
    <t>Darr Tyler &amp; Jennifer</t>
  </si>
  <si>
    <t>Finton Michael L &amp; Jodi R</t>
  </si>
  <si>
    <t>043-00000010-00</t>
  </si>
  <si>
    <t>Park United Methodist Church</t>
  </si>
  <si>
    <t>Palmer Preston Jr</t>
  </si>
  <si>
    <t>E248</t>
  </si>
  <si>
    <t>E247</t>
  </si>
  <si>
    <t>021-00000345-03</t>
  </si>
  <si>
    <t>Forfeited - Faulkner Robert &amp; Catherine</t>
  </si>
  <si>
    <t>Thompson John E</t>
  </si>
  <si>
    <t>044-00000083-03</t>
  </si>
  <si>
    <t>BEF REIT Inc</t>
  </si>
  <si>
    <t>Bob Evans Farms Inc</t>
  </si>
  <si>
    <t>E250</t>
  </si>
  <si>
    <t>E249</t>
  </si>
  <si>
    <t>044-14501204-05</t>
  </si>
  <si>
    <t>Newhouse Edward C et al</t>
  </si>
  <si>
    <t>Ohio Department of Transportation</t>
  </si>
  <si>
    <t>027-00000438-00</t>
  </si>
  <si>
    <t>027-00000505-00</t>
  </si>
  <si>
    <t>Kaser Tony &amp; Tara L</t>
  </si>
  <si>
    <t>Kaser Clinton</t>
  </si>
  <si>
    <t>Workman Joanne E</t>
  </si>
  <si>
    <t>Workman Robert C</t>
  </si>
  <si>
    <t>043-00000770-00</t>
  </si>
  <si>
    <t>043-00000771-00</t>
  </si>
  <si>
    <t>043-00000772-00</t>
  </si>
  <si>
    <t>Davitt Cynthia Y</t>
  </si>
  <si>
    <t>Allen Victor</t>
  </si>
  <si>
    <t>039-00000063-02</t>
  </si>
  <si>
    <t>039-00000063-06</t>
  </si>
  <si>
    <t>Hammon Fred P &amp; Rita R</t>
  </si>
  <si>
    <t>Binckley Zachary J &amp; Melanie F JLRS</t>
  </si>
  <si>
    <t>E251</t>
  </si>
  <si>
    <t>043-00003762-00</t>
  </si>
  <si>
    <t>Burton Eric D &amp; Tara D</t>
  </si>
  <si>
    <t>Burton Tara D</t>
  </si>
  <si>
    <t>043-00002322-00</t>
  </si>
  <si>
    <t>30 x 120</t>
  </si>
  <si>
    <t>Howell Brittany &amp; Timothy</t>
  </si>
  <si>
    <t>Moran John P III &amp; Milhoan Cali</t>
  </si>
  <si>
    <t>042-00000211-00</t>
  </si>
  <si>
    <t>042-00000212-00</t>
  </si>
  <si>
    <t>Garber Curtis aka Curtis A</t>
  </si>
  <si>
    <t>Powell Brian H &amp; Andrea L</t>
  </si>
  <si>
    <t>013-00001718-00</t>
  </si>
  <si>
    <t>McFerrenh Mary e &amp; Terry</t>
  </si>
  <si>
    <t>Simmons Michael J</t>
  </si>
  <si>
    <t>ARG BE23PROP01 LLC</t>
  </si>
  <si>
    <t>008-00000315-00</t>
  </si>
  <si>
    <t>Barkman Eli Jr &amp; Esther D</t>
  </si>
  <si>
    <t>Hershberger Ivan D &amp; Mary Ann</t>
  </si>
  <si>
    <t>020-00000123-00</t>
  </si>
  <si>
    <t>020-00000122-00</t>
  </si>
  <si>
    <t>58 x 150</t>
  </si>
  <si>
    <t>Deshong Glenn A &amp; Lori A</t>
  </si>
  <si>
    <t xml:space="preserve">Burrier Justin A </t>
  </si>
  <si>
    <t>018-00000324-01</t>
  </si>
  <si>
    <t>Smith Dustin S &amp; Kara S</t>
  </si>
  <si>
    <t>Ledfors Kimberly N &amp; Philip J</t>
  </si>
  <si>
    <t>003-00000218-00</t>
  </si>
  <si>
    <t>003-00000216-00</t>
  </si>
  <si>
    <t>003-00000514-00</t>
  </si>
  <si>
    <t>Yoder Nelson M &amp; Wilma</t>
  </si>
  <si>
    <t>033-00000289-02</t>
  </si>
  <si>
    <t>033-00000380-00</t>
  </si>
  <si>
    <t>Raber Dennis A</t>
  </si>
  <si>
    <t>Baldridge Ryan TTEE of the Ryan Baldridge Trust</t>
  </si>
  <si>
    <t>E252</t>
  </si>
  <si>
    <t>033-00000380-01</t>
  </si>
  <si>
    <t>E253</t>
  </si>
  <si>
    <t>008-00000188-01</t>
  </si>
  <si>
    <t>Scheetz Donovan P</t>
  </si>
  <si>
    <t>Scheetz Kenneth D TTEE of the Kenneth D. Scheetz Trust Dated 9/21/94</t>
  </si>
  <si>
    <t>043-00002911-00</t>
  </si>
  <si>
    <t>Aronhalt James E et al</t>
  </si>
  <si>
    <t>Glasure Enterprise LLC</t>
  </si>
  <si>
    <t>042-00001002-01</t>
  </si>
  <si>
    <t>Warren Donald E, estate</t>
  </si>
  <si>
    <t>Yoder Eli A</t>
  </si>
  <si>
    <t>E254</t>
  </si>
  <si>
    <t>044-00000782-06</t>
  </si>
  <si>
    <t>044-00000782-04</t>
  </si>
  <si>
    <t>043-00003924-00</t>
  </si>
  <si>
    <t>Walters Gene P aka Gene Paul</t>
  </si>
  <si>
    <t>McIntire Elizabeth Irene</t>
  </si>
  <si>
    <t>004-00000312-00</t>
  </si>
  <si>
    <t>Goodman Marshall H &amp; Jill M</t>
  </si>
  <si>
    <t>West Danielle E</t>
  </si>
  <si>
    <t>029-00001276-00</t>
  </si>
  <si>
    <t>Jones Donna R estate of, Willham Bryan K Executor</t>
  </si>
  <si>
    <t>Shortt Tyler J &amp; Nichole L JLRS</t>
  </si>
  <si>
    <t>003-00000064-00</t>
  </si>
  <si>
    <t>Gerhardt Shirli A</t>
  </si>
  <si>
    <t>Borchart David A</t>
  </si>
  <si>
    <t>043-00003481-00</t>
  </si>
  <si>
    <t>Estate of Jessie Layland, Darlene S Greer-Administrator</t>
  </si>
  <si>
    <t>Bible John L &amp; William JLRS</t>
  </si>
  <si>
    <t>E255</t>
  </si>
  <si>
    <t>Walcazak Richard C</t>
  </si>
  <si>
    <t>Walczak Richard C &amp; Linda T JLRS</t>
  </si>
  <si>
    <t>E256</t>
  </si>
  <si>
    <t>Laura J Reiss TTEE of the Charlene J Shamel Irrevocable Trust Dated June 3, 2016</t>
  </si>
  <si>
    <t>032-00000251-01</t>
  </si>
  <si>
    <t>McKivergin James E III</t>
  </si>
  <si>
    <t>Tee A Sforza</t>
  </si>
  <si>
    <t>027-00000032-00</t>
  </si>
  <si>
    <t>031-00000097-00</t>
  </si>
  <si>
    <t>Postle Jason T &amp; Rachel J</t>
  </si>
  <si>
    <t>Yoder Aden H &amp; Ella D   JLRS</t>
  </si>
  <si>
    <t>E257</t>
  </si>
  <si>
    <t>027-00000096-01</t>
  </si>
  <si>
    <t>Smith Thomas R</t>
  </si>
  <si>
    <t>Smith Eric R</t>
  </si>
  <si>
    <t>040-00000293-08</t>
  </si>
  <si>
    <t>Weaver Robert A &amp; Netti K</t>
  </si>
  <si>
    <t>Sitzes Kyle R</t>
  </si>
  <si>
    <t>043-00000463-00</t>
  </si>
  <si>
    <t>52.6 x 150</t>
  </si>
  <si>
    <t>Sawyer Edward C &amp; P Rami Sawyer</t>
  </si>
  <si>
    <t>Lowery Dennis &amp; Nancy</t>
  </si>
  <si>
    <t>043-00003926-00</t>
  </si>
  <si>
    <t>043-00003926-01</t>
  </si>
  <si>
    <t>043-00001031-00</t>
  </si>
  <si>
    <t>8x81</t>
  </si>
  <si>
    <t>Lowery Dennis</t>
  </si>
  <si>
    <t>013-00000292-00</t>
  </si>
  <si>
    <t>Stevens Zachary C &amp; Janae L</t>
  </si>
  <si>
    <t>014-00000353-00</t>
  </si>
  <si>
    <t>014-00000354-00</t>
  </si>
  <si>
    <t>Snyder Ernest E &amp; Dickey Lawrence E</t>
  </si>
  <si>
    <t>Wilson Casey B</t>
  </si>
  <si>
    <t>E258</t>
  </si>
  <si>
    <t>032-00000121-09</t>
  </si>
  <si>
    <t>Roat George W Jr Estate of</t>
  </si>
  <si>
    <t>Roat Mary Ann</t>
  </si>
  <si>
    <t>E259</t>
  </si>
  <si>
    <t>Werstler Cheryl Jame SUCC TTEE</t>
  </si>
  <si>
    <t>Wood Gregory L</t>
  </si>
  <si>
    <t>E260</t>
  </si>
  <si>
    <t>042-00000100-01</t>
  </si>
  <si>
    <t>Leindecker Helen E</t>
  </si>
  <si>
    <t>Leindecker LLC</t>
  </si>
  <si>
    <t>008-00000036-00</t>
  </si>
  <si>
    <t>008-00000037-00</t>
  </si>
  <si>
    <t>008-00000493-00</t>
  </si>
  <si>
    <t>008-00000039-00</t>
  </si>
  <si>
    <t>Yoder Jonas M C &amp; Mary</t>
  </si>
  <si>
    <t>Yoder Amos J &amp; Sara Mae   JLRS</t>
  </si>
  <si>
    <t>043-00002833-00</t>
  </si>
  <si>
    <t>Gross Martin Randall</t>
  </si>
  <si>
    <t>Humphreys Christina M TTEE of the 1405 South Chestnut Street Land Trust Dated April 18, 2017</t>
  </si>
  <si>
    <t>E261</t>
  </si>
  <si>
    <t>010-00000014-00</t>
  </si>
  <si>
    <t xml:space="preserve">Barrett Joseph C </t>
  </si>
  <si>
    <t>Barrett Marilyn J</t>
  </si>
  <si>
    <t>E262</t>
  </si>
  <si>
    <t>018-00000141-00</t>
  </si>
  <si>
    <t>Jill Everly fka Jill Homman</t>
  </si>
  <si>
    <t>Everly Mary J</t>
  </si>
  <si>
    <t>E263</t>
  </si>
  <si>
    <t>042-00000235-13</t>
  </si>
  <si>
    <t>Miller Shawn &amp; Marnita</t>
  </si>
  <si>
    <t>Miller Wayne H</t>
  </si>
  <si>
    <t>018-00000193-00</t>
  </si>
  <si>
    <t>Guinther William J &amp; Karen K</t>
  </si>
  <si>
    <t>Bradford Brandon S &amp; Emily Ann Griffith JLRS</t>
  </si>
  <si>
    <t>043-00000092-00</t>
  </si>
  <si>
    <t>Hardesty Lorrie aka Lorrie McGraw &amp; Josheph Allen</t>
  </si>
  <si>
    <t>E264</t>
  </si>
  <si>
    <t>007-00000037-00</t>
  </si>
  <si>
    <t>Miller Delon E &amp; Leona J/ Yoder Jonas D &amp; Ella J/ Lydia Mae</t>
  </si>
  <si>
    <t>Miller Delon E &amp; Leona J/ Yoder Jonas D &amp; Ella J/ Lydia Mae  JLRS</t>
  </si>
  <si>
    <t>Stull Randy &amp; Rhonda</t>
  </si>
  <si>
    <t>Mainwaring William J &amp; Joan M JLRS</t>
  </si>
  <si>
    <t>026-00000329-02</t>
  </si>
  <si>
    <t>029-00000482-08</t>
  </si>
  <si>
    <t>Lord Gerald Sr &amp; Brown Patty, et al</t>
  </si>
  <si>
    <t>Moniger Haley &amp; Zollars Scott  JLRS</t>
  </si>
  <si>
    <t>E265</t>
  </si>
  <si>
    <t>043-00005201-00</t>
  </si>
  <si>
    <t>Yurjevic Phyllis J</t>
  </si>
  <si>
    <t>Betty Jo Russell, Tina Marie Johns, Samuel Yurjevic, et al</t>
  </si>
  <si>
    <t>E266</t>
  </si>
  <si>
    <t>016-00000203-00</t>
  </si>
  <si>
    <t>Craig Delbert E</t>
  </si>
  <si>
    <t>Craig Delbert E Jr &amp; Teresa</t>
  </si>
  <si>
    <t>018-00000148-00</t>
  </si>
  <si>
    <t>Shortt Tyler J</t>
  </si>
  <si>
    <t>Cramer Jeffrey L &amp; Andrea D  JLRS</t>
  </si>
  <si>
    <t>E267</t>
  </si>
  <si>
    <t>015-07304016-00</t>
  </si>
  <si>
    <t>015-00000114-00</t>
  </si>
  <si>
    <t>Lots 69/70</t>
  </si>
  <si>
    <t>45 x 160</t>
  </si>
  <si>
    <t>Wesleyan Methodist Church</t>
  </si>
  <si>
    <t>Nellie Wesleyan Church</t>
  </si>
  <si>
    <t>Hartle Glen &amp; Dale</t>
  </si>
  <si>
    <t>043-00005576-00</t>
  </si>
  <si>
    <t>Smith Jennifer L</t>
  </si>
  <si>
    <t>Chaney Joshua T</t>
  </si>
  <si>
    <t>005-00000325-00</t>
  </si>
  <si>
    <t>005-00000213-00</t>
  </si>
  <si>
    <t>Shepard Same</t>
  </si>
  <si>
    <t>Garver Casey L &amp; Alex B</t>
  </si>
  <si>
    <t>008-00000409-00</t>
  </si>
  <si>
    <t>Yoder Roy E &amp; Leanna J   JLRS</t>
  </si>
  <si>
    <t>Mast Henry JR &amp; Emma C</t>
  </si>
  <si>
    <t>042-00000280-03</t>
  </si>
  <si>
    <t>Troyer Willis L &amp; Naomi J JLRS</t>
  </si>
  <si>
    <t>043-00003615-00</t>
  </si>
  <si>
    <t>Thompson Dennis A &amp; Charlotte L JLRS</t>
  </si>
  <si>
    <t>E268</t>
  </si>
  <si>
    <t>017-00000664-00</t>
  </si>
  <si>
    <t>Johnson Mary Lou</t>
  </si>
  <si>
    <t>Johnson Bryan M &amp; Neal A JLRS</t>
  </si>
  <si>
    <t>027-00000074-03</t>
  </si>
  <si>
    <t>Yopder Aden H &amp; Ella</t>
  </si>
  <si>
    <t>Troyer Joseph D &amp; Sara H</t>
  </si>
  <si>
    <t>042-00000150-04</t>
  </si>
  <si>
    <t>Macdonald John E &amp; Vanessa A</t>
  </si>
  <si>
    <t>Vance Craig E</t>
  </si>
  <si>
    <t>003-00000509-06</t>
  </si>
  <si>
    <t>Bruner Land Company Inc</t>
  </si>
  <si>
    <t>Sibert Michael &amp; Gretchen JLRS</t>
  </si>
  <si>
    <t>018-00000579-16</t>
  </si>
  <si>
    <t>Sullivan Jewel L &amp; Raymond W</t>
  </si>
  <si>
    <t>Cosner Jeffrey</t>
  </si>
  <si>
    <t>017-00000986-00</t>
  </si>
  <si>
    <t>Olinger Devan A</t>
  </si>
  <si>
    <t>Wiggins Tasha M</t>
  </si>
  <si>
    <t>E269</t>
  </si>
  <si>
    <t>044-00000550-00</t>
  </si>
  <si>
    <t xml:space="preserve">Hawthorne Patricia Kay &amp; Thomas Dirk </t>
  </si>
  <si>
    <t>Hawthorne Patricia Kay &amp; Thomas Dirk JLRS</t>
  </si>
  <si>
    <t>E270</t>
  </si>
  <si>
    <t>026-00000292-01</t>
  </si>
  <si>
    <t>Grudier Garon</t>
  </si>
  <si>
    <t>Grudier Garon J &amp; Jenna L</t>
  </si>
  <si>
    <t>026-00000930-00</t>
  </si>
  <si>
    <t>Fields Cornelius L &amp; Lucretia</t>
  </si>
  <si>
    <t>Hobson Katie</t>
  </si>
  <si>
    <t>45 x 195</t>
  </si>
  <si>
    <t>Swuager Arthur &amp; Susan</t>
  </si>
  <si>
    <t>032-00000654-00</t>
  </si>
  <si>
    <t>Presson Barbara</t>
  </si>
  <si>
    <t>Woodworth Justin W</t>
  </si>
  <si>
    <t>E271</t>
  </si>
  <si>
    <t>004-00000518-00</t>
  </si>
  <si>
    <t>Bradford Vernon F &amp; Carolyn Sue</t>
  </si>
  <si>
    <t>Bradford Carolyn Sue</t>
  </si>
  <si>
    <t>E272</t>
  </si>
  <si>
    <t>043-00005145-00</t>
  </si>
  <si>
    <t>Mikesell Paul M</t>
  </si>
  <si>
    <t>Allison Carol J</t>
  </si>
  <si>
    <t>E273</t>
  </si>
  <si>
    <t>Sheriff Timothy Rogers</t>
  </si>
  <si>
    <t>Jaqua Tony M &amp; Lisa M</t>
  </si>
  <si>
    <t>043-00005464-00</t>
  </si>
  <si>
    <t>The Stoker Family Trust</t>
  </si>
  <si>
    <t>Hanna Catherine J</t>
  </si>
  <si>
    <t>043-00001466-00</t>
  </si>
  <si>
    <t>44.4 x 165.5</t>
  </si>
  <si>
    <t>Kjayco LLC</t>
  </si>
  <si>
    <t>Shaw Emmett K &amp; Shelby N  JLRS</t>
  </si>
  <si>
    <t>008-00000008-00</t>
  </si>
  <si>
    <t>Barkman Alvin D Jr &amp; Anna</t>
  </si>
  <si>
    <t>Barkman Mary Ann</t>
  </si>
  <si>
    <t>E274</t>
  </si>
  <si>
    <t>002-00000103-00</t>
  </si>
  <si>
    <t>002-00000100-00</t>
  </si>
  <si>
    <t>David Allen Miller &amp; Elva J Miller TTEE of the David Allen Miller &amp; Elva J Miller Family Revocable Trust Agreement Dated May 13, 2009</t>
  </si>
  <si>
    <t>Miller Timothy W &amp; David</t>
  </si>
  <si>
    <t>E275</t>
  </si>
  <si>
    <t>002-00000091-02</t>
  </si>
  <si>
    <t>Miller Timothy W &amp; Marie A</t>
  </si>
  <si>
    <t>043-00000047-00</t>
  </si>
  <si>
    <t>Schlegel Catherine E</t>
  </si>
  <si>
    <t>Cater Paul Eugene &amp; Adams George Jeffry  R/S</t>
  </si>
  <si>
    <t>E276</t>
  </si>
  <si>
    <t>020-00000166-00</t>
  </si>
  <si>
    <t>020-16119032-00</t>
  </si>
  <si>
    <t>020-16119033-00</t>
  </si>
  <si>
    <t>018-00001175-00</t>
  </si>
  <si>
    <t>SSS &amp; Rentals</t>
  </si>
  <si>
    <t>Ashcraft Mark D</t>
  </si>
  <si>
    <t>E277</t>
  </si>
  <si>
    <t>043-00004562-00</t>
  </si>
  <si>
    <t xml:space="preserve">Wimer Eugene M </t>
  </si>
  <si>
    <t>Wimer Tressie A &amp; Katherine S</t>
  </si>
  <si>
    <t>Shelton Kathleen M et al</t>
  </si>
  <si>
    <t>Johnson Mary E</t>
  </si>
  <si>
    <t>E278</t>
  </si>
  <si>
    <t>043-00002660-00</t>
  </si>
  <si>
    <t>The Secretary of Veterans Affairs</t>
  </si>
  <si>
    <t>JPMorgan Chase Bank N.A.</t>
  </si>
  <si>
    <t>044-00000274-00</t>
  </si>
  <si>
    <t>044-00000277-00</t>
  </si>
  <si>
    <t>044-00000622-00</t>
  </si>
  <si>
    <t>Angell Robert P &amp; Jane C</t>
  </si>
  <si>
    <t>Cotterman Phyllis K</t>
  </si>
  <si>
    <t>044-00000488-00</t>
  </si>
  <si>
    <t>044-00000354-00</t>
  </si>
  <si>
    <t>Lapp Nancy L</t>
  </si>
  <si>
    <t>Graybill Pamela J</t>
  </si>
  <si>
    <t>026-332-01</t>
  </si>
  <si>
    <t>Hochstetler Jonas R &amp; Laura E</t>
  </si>
  <si>
    <t>043-000005584-00</t>
  </si>
  <si>
    <t>Boyer Hazel</t>
  </si>
  <si>
    <t>Gray Dennis B &amp; Merri L JLRS</t>
  </si>
  <si>
    <t>E279</t>
  </si>
  <si>
    <t>037-00000001-00</t>
  </si>
  <si>
    <t>Sampsel Trevor R</t>
  </si>
  <si>
    <t>018-00000027-00</t>
  </si>
  <si>
    <t>Baker Shawn A</t>
  </si>
  <si>
    <t>E280</t>
  </si>
  <si>
    <t>010-00000373-00</t>
  </si>
  <si>
    <t>Fallon Jan M</t>
  </si>
  <si>
    <t>Dotson David L &amp; Jill M JLRS</t>
  </si>
  <si>
    <t>042-00000280-02</t>
  </si>
  <si>
    <t>042-00000280-05</t>
  </si>
  <si>
    <t>Shetler Myron &amp; Esther   JLRS</t>
  </si>
  <si>
    <t>E281</t>
  </si>
  <si>
    <t>033-00000675-00</t>
  </si>
  <si>
    <t>Forrer Ricky Lee Forrer TTEE of the Ricky Lee Forrer Revocable Trust dated March 30, 2001</t>
  </si>
  <si>
    <t>Forrer Ricky Lee</t>
  </si>
  <si>
    <t>043-00005062-00</t>
  </si>
  <si>
    <t>Kistler Rosena B</t>
  </si>
  <si>
    <t>Miller Kelly R &amp; Todd E</t>
  </si>
  <si>
    <t>013-00001915-12</t>
  </si>
  <si>
    <t>Hoke David A &amp; Stephanie M</t>
  </si>
  <si>
    <t>Kirch Robert L &amp; Catherine E JLRS</t>
  </si>
  <si>
    <t>021-00000471-00</t>
  </si>
  <si>
    <t>021-00000472-00</t>
  </si>
  <si>
    <t>021-00000473-00</t>
  </si>
  <si>
    <t>021-00000474-00</t>
  </si>
  <si>
    <t>021-00000475-00</t>
  </si>
  <si>
    <t>021-00000476-00</t>
  </si>
  <si>
    <t>021-00000477-00</t>
  </si>
  <si>
    <t>021-00000483-00</t>
  </si>
  <si>
    <t>021-00000484-00</t>
  </si>
  <si>
    <t>021-00000485-00</t>
  </si>
  <si>
    <t>021-00000486-00</t>
  </si>
  <si>
    <t>021-00000487-00</t>
  </si>
  <si>
    <t>021-00000488-00</t>
  </si>
  <si>
    <t>021-00000490-00</t>
  </si>
  <si>
    <t>021-00000489-00</t>
  </si>
  <si>
    <t>021-00000470-00</t>
  </si>
  <si>
    <t>021-00000132-00</t>
  </si>
  <si>
    <t>76 x 71</t>
  </si>
  <si>
    <t>65 x 135</t>
  </si>
  <si>
    <t>Hummell William R &amp; Kathy S</t>
  </si>
  <si>
    <t>Keirns Stephen T &amp; Joy W</t>
  </si>
  <si>
    <t>043-00004861-00</t>
  </si>
  <si>
    <t>043-00004862-00</t>
  </si>
  <si>
    <t>043-00004863-00</t>
  </si>
  <si>
    <t>043-00004860-00</t>
  </si>
  <si>
    <t>043-00006213-00</t>
  </si>
  <si>
    <t>043-00006215-00</t>
  </si>
  <si>
    <t>7.90x15.60</t>
  </si>
  <si>
    <t>Corder Larry &amp; Cheryl L</t>
  </si>
  <si>
    <t>Baylor</t>
  </si>
  <si>
    <t>043-00004423-00</t>
  </si>
  <si>
    <t>Riley Matthew R &amp; Casandra R</t>
  </si>
  <si>
    <t>Guilliams Joseph N &amp; Kerri J JLRS</t>
  </si>
  <si>
    <t>E282</t>
  </si>
  <si>
    <t>040-00000086-04</t>
  </si>
  <si>
    <t>Flagstar Bank FSB</t>
  </si>
  <si>
    <t>Sec of Housing &amp; Urban Development</t>
  </si>
  <si>
    <t>013-00001871-04</t>
  </si>
  <si>
    <t>013-00000821-03</t>
  </si>
  <si>
    <t>Rogers Richard M &amp; Sophia W Paul M TTEE</t>
  </si>
  <si>
    <t>Cowell Jeffrey M</t>
  </si>
  <si>
    <t>012-00000045-00</t>
  </si>
  <si>
    <t>66 x 123</t>
  </si>
  <si>
    <t>Kohman Jerry D</t>
  </si>
  <si>
    <t>Donley Jason W &amp; William C</t>
  </si>
  <si>
    <t>043-00005059-00</t>
  </si>
  <si>
    <t>Chrisman Kelly R nka Miller</t>
  </si>
  <si>
    <t>Bush Bryan J &amp; Hannah M Pepping</t>
  </si>
  <si>
    <t>E283</t>
  </si>
  <si>
    <t>Tiedt Brenda &amp; Thomas L</t>
  </si>
  <si>
    <t>043-00001032-00</t>
  </si>
  <si>
    <t>France Timothy L &amp; Daphne M</t>
  </si>
  <si>
    <t>E284</t>
  </si>
  <si>
    <t>013-00001067-00</t>
  </si>
  <si>
    <t>Wilson Marilyn L</t>
  </si>
  <si>
    <t>008-00000229-03</t>
  </si>
  <si>
    <t>Barkman Eli JR &amp; Esther D</t>
  </si>
  <si>
    <t>Yoder Raymond J &amp; Amanda  JLRS</t>
  </si>
  <si>
    <t>008-00000229-04</t>
  </si>
  <si>
    <t>Miller Dennis M</t>
  </si>
  <si>
    <t>008-00000229-00</t>
  </si>
  <si>
    <t>Miller John N &amp; Fannie Mae   JLRS</t>
  </si>
  <si>
    <t>035-00000568-00</t>
  </si>
  <si>
    <t>035-00000569-00</t>
  </si>
  <si>
    <t>Tyson Ruth Ann</t>
  </si>
  <si>
    <t>D'Ostroph William A</t>
  </si>
  <si>
    <t>E285</t>
  </si>
  <si>
    <t>043-00005779-00</t>
  </si>
  <si>
    <t>043-00005778-00</t>
  </si>
  <si>
    <t>Domer Beverly A</t>
  </si>
  <si>
    <t>Domer Robert E</t>
  </si>
  <si>
    <t>E286</t>
  </si>
  <si>
    <t>031-00000055-41</t>
  </si>
  <si>
    <t>Wilmington Savings Fund Society FSB</t>
  </si>
  <si>
    <t>018-00000263-00</t>
  </si>
  <si>
    <t>Winch Ruth A, Brehm Rachel L &amp; Nash, Diana L SUCC TTEE of Charles Underwood Famiy Trust</t>
  </si>
  <si>
    <t>MacDonald John E &amp; Vanessa A</t>
  </si>
  <si>
    <t>042-00000235-07</t>
  </si>
  <si>
    <t>Aronhalt Tina M HTTA Davis Tina</t>
  </si>
  <si>
    <t>Wilson Jason M</t>
  </si>
  <si>
    <t>E287</t>
  </si>
  <si>
    <t>035-00000608-00</t>
  </si>
  <si>
    <t>035-00000609-00</t>
  </si>
  <si>
    <t>Parks Melvin E &amp; Judy B</t>
  </si>
  <si>
    <t>Parks Melvin E</t>
  </si>
  <si>
    <t>021-00000022-00</t>
  </si>
  <si>
    <t>Fisher James &amp; Kelton Tracy</t>
  </si>
  <si>
    <t>Raber Norman</t>
  </si>
  <si>
    <t>E288</t>
  </si>
  <si>
    <t>Ohio State of</t>
  </si>
  <si>
    <t>Sharier Esther &amp; John</t>
  </si>
  <si>
    <t>E289</t>
  </si>
  <si>
    <t>029-17200073-01</t>
  </si>
  <si>
    <t>020-00000966-00</t>
  </si>
  <si>
    <t>Whited Glenna K &amp; Stephanie</t>
  </si>
  <si>
    <t>Whited Glenna K</t>
  </si>
  <si>
    <t>Residential Mortgage Loan Trust I, US Bank NA</t>
  </si>
  <si>
    <t>Lahna Thomas B &amp; Jill A</t>
  </si>
  <si>
    <t>E290</t>
  </si>
  <si>
    <t>026-02301051-00</t>
  </si>
  <si>
    <t>026-00000540-00</t>
  </si>
  <si>
    <t>Hagy Jerry L</t>
  </si>
  <si>
    <t>Hagy's Repair LLC</t>
  </si>
  <si>
    <t>043-00001041-00</t>
  </si>
  <si>
    <t>O'Dell Karen A</t>
  </si>
  <si>
    <t>Young Laken A</t>
  </si>
  <si>
    <t>035-00000795-00</t>
  </si>
  <si>
    <t>Drushal Jeffrey T</t>
  </si>
  <si>
    <t>Deutsche Bank National Trust Company as TTEE</t>
  </si>
  <si>
    <t>041-00000002-08</t>
  </si>
  <si>
    <t>Bright Richard S &amp; Renee R</t>
  </si>
  <si>
    <t>Beneficial Financial I Inc Successor by Merger to Beneificial Ohio Inc</t>
  </si>
  <si>
    <t>043-15127029-00</t>
  </si>
  <si>
    <t>Caley Jack R</t>
  </si>
  <si>
    <t>JPMorgan Chase Bank NA</t>
  </si>
  <si>
    <t>040-00000014-00</t>
  </si>
  <si>
    <t>Schlabach Dalen &amp; Rhonda</t>
  </si>
  <si>
    <t>A&amp;J and Sons LLC</t>
  </si>
  <si>
    <t>E293</t>
  </si>
  <si>
    <t>014-00000152-00</t>
  </si>
  <si>
    <t>Croft William Neil &amp; Deborah J</t>
  </si>
  <si>
    <t>WWKD LLC</t>
  </si>
  <si>
    <t>E291</t>
  </si>
  <si>
    <t>014-00000002-00</t>
  </si>
  <si>
    <t>004-00000087-06</t>
  </si>
  <si>
    <t>017-00000529-00</t>
  </si>
  <si>
    <t>004-00000873-00</t>
  </si>
  <si>
    <t>005-00000002-01</t>
  </si>
  <si>
    <t>023-00000022-03</t>
  </si>
  <si>
    <t>Croft &amp; Sons LLC</t>
  </si>
  <si>
    <t>E292</t>
  </si>
  <si>
    <t>017-00000149-01</t>
  </si>
  <si>
    <t>017-00000864-01</t>
  </si>
  <si>
    <t>017-00000864-02</t>
  </si>
  <si>
    <t>017-00000306-00</t>
  </si>
  <si>
    <t>Croft Legacy LLC</t>
  </si>
  <si>
    <t>E294</t>
  </si>
  <si>
    <t>023-00000158-00</t>
  </si>
  <si>
    <t>023-00000159-00</t>
  </si>
  <si>
    <t>023-00000138-00</t>
  </si>
  <si>
    <t>023-00000138-02</t>
  </si>
  <si>
    <t>023-00000139-00</t>
  </si>
  <si>
    <t>017-00001259-01</t>
  </si>
  <si>
    <t>017-00000294-00</t>
  </si>
  <si>
    <t>023-00000134-00</t>
  </si>
  <si>
    <t>023-00000159-01</t>
  </si>
  <si>
    <t>017-00001243-00</t>
  </si>
  <si>
    <t>023-00000115-00</t>
  </si>
  <si>
    <t>023-00000134-07</t>
  </si>
  <si>
    <t>Croft William Neil &amp; Deborah J. Co Trustees</t>
  </si>
  <si>
    <t>042-00000707-03</t>
  </si>
  <si>
    <t>Unger Christian Dane</t>
  </si>
  <si>
    <t>Lightell Donald R &amp; Beverly L</t>
  </si>
  <si>
    <t>E295</t>
  </si>
  <si>
    <t>032-00000095-00</t>
  </si>
  <si>
    <t>032-00001035-00</t>
  </si>
  <si>
    <t>Gomez Stella M</t>
  </si>
  <si>
    <t>Wilson Daniel R &amp; Kristy D</t>
  </si>
  <si>
    <t>017-00000156-00</t>
  </si>
  <si>
    <t>017-00000388-00</t>
  </si>
  <si>
    <t>Endsley Larry A</t>
  </si>
  <si>
    <t>Endsley Todd A &amp; Leanne R   JLRS</t>
  </si>
  <si>
    <t>043-00003355-00</t>
  </si>
  <si>
    <t>Hess Timothy</t>
  </si>
  <si>
    <t>Everhart Brandi L</t>
  </si>
  <si>
    <t>031-00000216-00</t>
  </si>
  <si>
    <t>Casto Alan L &amp; Virginia D</t>
  </si>
  <si>
    <t>Elmiger Ryan &amp; Regina JLRS</t>
  </si>
  <si>
    <t>Murray Patricia E</t>
  </si>
  <si>
    <t>Grace Properties Ohio LLC</t>
  </si>
  <si>
    <t>E296</t>
  </si>
  <si>
    <t>018-00001428-00</t>
  </si>
  <si>
    <t>Moore Terry E &amp; Linda D</t>
  </si>
  <si>
    <t>Moore Terry E &amp; Linda D JLRS</t>
  </si>
  <si>
    <t>E297</t>
  </si>
  <si>
    <t>Grace Troy A &amp; Heather D JLRS</t>
  </si>
  <si>
    <t>015-00000018-01</t>
  </si>
  <si>
    <t>014-00000366-01</t>
  </si>
  <si>
    <t>Lawrence John D TTEE</t>
  </si>
  <si>
    <t>Shipley Robert L</t>
  </si>
  <si>
    <t>E298</t>
  </si>
  <si>
    <t>043-00002777-00</t>
  </si>
  <si>
    <t>SEO Property Preservations LLC</t>
  </si>
  <si>
    <t>SEO Rentals LLC</t>
  </si>
  <si>
    <t>031-00000121-00</t>
  </si>
  <si>
    <t>Raymond Valerie K &amp; CO TTEE</t>
  </si>
  <si>
    <t>Carter Jennifer R</t>
  </si>
  <si>
    <t>E299</t>
  </si>
  <si>
    <t>038-00000371-00</t>
  </si>
  <si>
    <t>044-00000173-00</t>
  </si>
  <si>
    <t>Drennen Stacey Susan &amp; Jeffrey Lee TTEE</t>
  </si>
  <si>
    <t>Gergley Insurance &amp; Financial Services Inc</t>
  </si>
  <si>
    <t>043-00002909-00</t>
  </si>
  <si>
    <t>Leahey Jan Rose &amp; Richard T</t>
  </si>
  <si>
    <t>Shaw Lane A</t>
  </si>
  <si>
    <t>014-00000279-12</t>
  </si>
  <si>
    <t>014-00000279-13</t>
  </si>
  <si>
    <t>Taylor Justin D</t>
  </si>
  <si>
    <t>Turner larry Frederick &amp; Sue Ellen JLRS</t>
  </si>
  <si>
    <t>035-00000433-00</t>
  </si>
  <si>
    <t>035-00000401-00</t>
  </si>
  <si>
    <t>035-00000564-00</t>
  </si>
  <si>
    <t>Frye Nancy</t>
  </si>
  <si>
    <t>006-00000040-04</t>
  </si>
  <si>
    <t>Johnson Robert J &amp; Sandra C</t>
  </si>
  <si>
    <t>Carmichael Larry Shannon</t>
  </si>
  <si>
    <t>035-00000654-00</t>
  </si>
  <si>
    <t>Erman Marjorie L</t>
  </si>
  <si>
    <t>Brightly Walter G</t>
  </si>
  <si>
    <t>043-00001165-00</t>
  </si>
  <si>
    <t>Colvin Rhonda J et al</t>
  </si>
  <si>
    <t>Riley Matthew R &amp; Cassandra R JLRS</t>
  </si>
  <si>
    <t>Krieger Tyler J</t>
  </si>
  <si>
    <t>013-00001262-00</t>
  </si>
  <si>
    <t>013-00001263-00</t>
  </si>
  <si>
    <t>Keds Real Estate LLC</t>
  </si>
  <si>
    <t>Peveto William &amp; Katie JLRS</t>
  </si>
  <si>
    <t>E301</t>
  </si>
  <si>
    <t>017-00000223-00</t>
  </si>
  <si>
    <t>Gill Debra Sue et al</t>
  </si>
  <si>
    <t>Holmes Eleanor E remove LE</t>
  </si>
  <si>
    <t>E300</t>
  </si>
  <si>
    <t>035-00000770-00</t>
  </si>
  <si>
    <t>035-00000771-00</t>
  </si>
  <si>
    <t>66 x 66</t>
  </si>
  <si>
    <t>Stringfellow Gladys J</t>
  </si>
  <si>
    <t>Owen Miller/ Investment Source LTD</t>
  </si>
  <si>
    <t>018-00001015-00</t>
  </si>
  <si>
    <t>137 x 109.9</t>
  </si>
  <si>
    <t>Mullett Pam</t>
  </si>
  <si>
    <t>Mullett Mark Alan</t>
  </si>
  <si>
    <t>018-00001014-00</t>
  </si>
  <si>
    <t>112.5 x 174</t>
  </si>
  <si>
    <t>017-00000226-00</t>
  </si>
  <si>
    <t>017-00001097-00</t>
  </si>
  <si>
    <t>017-00001098-00</t>
  </si>
  <si>
    <t>Endsley Todd A &amp; Leanne R</t>
  </si>
  <si>
    <t>Whinnery Debra L &amp; Russell B</t>
  </si>
  <si>
    <t>043-00005241-00</t>
  </si>
  <si>
    <t>Affolter Edna L</t>
  </si>
  <si>
    <t>Wilkinson Gary L &amp; Carol S JL/RS</t>
  </si>
  <si>
    <t>032-00000095-01</t>
  </si>
  <si>
    <t>Leaman Joseph P &amp; Julia Ann</t>
  </si>
  <si>
    <t>Postle Jason T</t>
  </si>
  <si>
    <t>043-00005390-00</t>
  </si>
  <si>
    <t>Sylacsa Chou &amp; Arunee</t>
  </si>
  <si>
    <t>Nguyen Dong K &amp; Lieu T</t>
  </si>
  <si>
    <t>043-00005686-00</t>
  </si>
  <si>
    <t>Ackley Joshua M</t>
  </si>
  <si>
    <t>014-00000113-00</t>
  </si>
  <si>
    <t>014-00000110-00</t>
  </si>
  <si>
    <t>Haumschild Jean</t>
  </si>
  <si>
    <t>043-00005180-00</t>
  </si>
  <si>
    <t>Shryock Debra C</t>
  </si>
  <si>
    <t>Cognion Mark Steven</t>
  </si>
  <si>
    <t>016-00000116-00</t>
  </si>
  <si>
    <t>016-00000118-00</t>
  </si>
  <si>
    <t>016-00000119-00</t>
  </si>
  <si>
    <t>B Dan Baker LLC</t>
  </si>
  <si>
    <t>Bickel Allen D &amp; Sandra K</t>
  </si>
  <si>
    <t>Webb William T et al</t>
  </si>
  <si>
    <t>Jordan Coty &amp; Katilyn JLRS</t>
  </si>
  <si>
    <t>E302</t>
  </si>
  <si>
    <t>Cottrill Brandon W et al</t>
  </si>
  <si>
    <t>Freetage Joseph C</t>
  </si>
  <si>
    <t>E303</t>
  </si>
  <si>
    <t>042-00000214-00</t>
  </si>
  <si>
    <t>Wyler John Fredrick - remove LE for GL &amp; AD Uhl</t>
  </si>
  <si>
    <t>Wyler John Fredrick</t>
  </si>
  <si>
    <t>035-00000242-01</t>
  </si>
  <si>
    <t>Donald Dean Wolfe et al</t>
  </si>
  <si>
    <t>New Pointe Community Church</t>
  </si>
  <si>
    <t>E304</t>
  </si>
  <si>
    <t>043-00000247-00</t>
  </si>
  <si>
    <t>043-00000247-01</t>
  </si>
  <si>
    <t xml:space="preserve">United Brethren/Park United Methodist </t>
  </si>
  <si>
    <t>Holder Timothy</t>
  </si>
  <si>
    <t>043-00001368-00</t>
  </si>
  <si>
    <t>Shalosky &amp; Danny D &amp; Carolyn S</t>
  </si>
  <si>
    <t>Jurczak Marsha J</t>
  </si>
  <si>
    <t>Meyer Cory J &amp; Cortney R</t>
  </si>
  <si>
    <t>Pennell Christopher S</t>
  </si>
  <si>
    <t>Corwin Jeffery Robert Allen &amp; David Edwin</t>
  </si>
  <si>
    <t>Humphreys Christine marie</t>
  </si>
  <si>
    <t>Lawrence John D TTEE of the John D Lawrence Revocable Living Trust Dated October 7, 2002</t>
  </si>
  <si>
    <t>Wengard David</t>
  </si>
  <si>
    <t>035-00001031-00</t>
  </si>
  <si>
    <t>Webb Roger Dean &amp; Sherry Lynn</t>
  </si>
  <si>
    <t>639 Main Street LLC</t>
  </si>
  <si>
    <t>E305</t>
  </si>
  <si>
    <t>043-00003829-00</t>
  </si>
  <si>
    <t>043-00001328-00</t>
  </si>
  <si>
    <t>043-00000516-00</t>
  </si>
  <si>
    <t>42.2 x 103</t>
  </si>
  <si>
    <t>50 x 103</t>
  </si>
  <si>
    <t>MFM Building Products Corp</t>
  </si>
  <si>
    <t>Simpson Carolyn R (Dower Int)</t>
  </si>
  <si>
    <t>E306</t>
  </si>
  <si>
    <t>043-00002164-00</t>
  </si>
  <si>
    <t>043-00002163-00</t>
  </si>
  <si>
    <t>043-00002165-01</t>
  </si>
  <si>
    <t>043-00001030-00</t>
  </si>
  <si>
    <t>043-00002165-00</t>
  </si>
  <si>
    <t>043-00000606-00</t>
  </si>
  <si>
    <t>043-00002932-00</t>
  </si>
  <si>
    <t>043-00002360-00</t>
  </si>
  <si>
    <t>043-00001238-00</t>
  </si>
  <si>
    <t>043-00001357-00</t>
  </si>
  <si>
    <t>044-15300011-03</t>
  </si>
  <si>
    <t>52.65 x 164.02</t>
  </si>
  <si>
    <t>52.75 x 161.32</t>
  </si>
  <si>
    <t>13.9 x 158.01</t>
  </si>
  <si>
    <t>37.25 x 158.61</t>
  </si>
  <si>
    <t>52.75 x 155.91</t>
  </si>
  <si>
    <t>1.6 x 17.93</t>
  </si>
  <si>
    <t>52.75 x 166.75</t>
  </si>
  <si>
    <t>MFM Building Products Corporation</t>
  </si>
  <si>
    <t>MFM Real Properties LLC</t>
  </si>
  <si>
    <t>E307</t>
  </si>
  <si>
    <t>018-00000299-02</t>
  </si>
  <si>
    <t>Sonnet Hills Ltd</t>
  </si>
  <si>
    <t>Guilliams Rollin M</t>
  </si>
  <si>
    <t>E308</t>
  </si>
  <si>
    <t>Tammac Holdings Corporation</t>
  </si>
  <si>
    <t>010-00000852-02</t>
  </si>
  <si>
    <t>010-00000852-00</t>
  </si>
  <si>
    <t>Humphrey Colin</t>
  </si>
  <si>
    <t>042-00001014-00</t>
  </si>
  <si>
    <t>042-00001013-00</t>
  </si>
  <si>
    <t>Bush Michael D &amp; Tammy J</t>
  </si>
  <si>
    <t>McNichols Loni</t>
  </si>
  <si>
    <t>006-00000312-02</t>
  </si>
  <si>
    <t>Miller raymond R &amp; Verna</t>
  </si>
  <si>
    <t>Miller Marion A</t>
  </si>
  <si>
    <t>Stevens Zachardy C &amp; Janae L</t>
  </si>
  <si>
    <t>Kiser Kenneth R</t>
  </si>
  <si>
    <t>E309</t>
  </si>
  <si>
    <t>026-00000062-00</t>
  </si>
  <si>
    <t>Jones William E</t>
  </si>
  <si>
    <t xml:space="preserve">Torres-Jones Rosita </t>
  </si>
  <si>
    <t>010-00000621-00</t>
  </si>
  <si>
    <t>010-00000622-00</t>
  </si>
  <si>
    <t>Cochran Walter Dean</t>
  </si>
  <si>
    <t>Robertson Merritt C</t>
  </si>
  <si>
    <t>E310</t>
  </si>
  <si>
    <t>Hartle, Glenn &amp; Dale</t>
  </si>
  <si>
    <t>Glendale Farms LLC</t>
  </si>
  <si>
    <t>027-00000474-00</t>
  </si>
  <si>
    <t>027-00000475-00</t>
  </si>
  <si>
    <t>Matson Viola S TTEE</t>
  </si>
  <si>
    <t>Ferguson Jason Allen &amp; Ann Marie</t>
  </si>
  <si>
    <t>015-00000135-00</t>
  </si>
  <si>
    <t>Nellie Rental Properties LLC</t>
  </si>
  <si>
    <t>Swartzentruber Samuel L &amp; Heidi L  JLRS</t>
  </si>
  <si>
    <t>043-00004735-00</t>
  </si>
  <si>
    <t>043-00004736-00</t>
  </si>
  <si>
    <t>125 x 343.82</t>
  </si>
  <si>
    <t>16 x 329.20</t>
  </si>
  <si>
    <t>Heagle Edward Rusk (dec'd)</t>
  </si>
  <si>
    <t>Robinson Judith Ann</t>
  </si>
  <si>
    <t>E311</t>
  </si>
  <si>
    <t>014-00000528-00</t>
  </si>
  <si>
    <t>014-00000529-00</t>
  </si>
  <si>
    <t>Hess Roy L &amp; Sharon M</t>
  </si>
  <si>
    <t>Hess Clint C</t>
  </si>
  <si>
    <t>E312</t>
  </si>
  <si>
    <t>018-00000593-01</t>
  </si>
  <si>
    <t>Webb Randolph S &amp; Eugenia R</t>
  </si>
  <si>
    <t>Webb Carl &amp; Cheavis JLRS</t>
  </si>
  <si>
    <t>E313</t>
  </si>
  <si>
    <t>043-00006529-05</t>
  </si>
  <si>
    <t>Isebel Reisser Ungurean</t>
  </si>
  <si>
    <t>E314</t>
  </si>
  <si>
    <t>035-00000785-00</t>
  </si>
  <si>
    <t>035-00000784-00</t>
  </si>
  <si>
    <t>035-00000783-00</t>
  </si>
  <si>
    <t>Doughty Walter - remove LE</t>
  </si>
  <si>
    <t>Doughty Anne E</t>
  </si>
  <si>
    <t>4013-00001444-01</t>
  </si>
  <si>
    <t>Olinger Timothy J et al</t>
  </si>
  <si>
    <t>Hart Michael D &amp; Rebecca J JLRS</t>
  </si>
  <si>
    <t>003-00000656-00</t>
  </si>
  <si>
    <t>Vance Craig R &amp; Eric W Hutchinson</t>
  </si>
  <si>
    <t>Montgomery Gregory A &amp; et al</t>
  </si>
  <si>
    <t>Virostko Douglas J &amp; Alishia R JLRS</t>
  </si>
  <si>
    <t>013-00000784-01</t>
  </si>
  <si>
    <t>013-00000784-02</t>
  </si>
  <si>
    <t xml:space="preserve">Beachy David E &amp; Gladys </t>
  </si>
  <si>
    <t>Beachy Andy E &amp; Betty JLRS</t>
  </si>
  <si>
    <t>E315</t>
  </si>
  <si>
    <t>005-00000415-00</t>
  </si>
  <si>
    <t>Baker Frazier</t>
  </si>
  <si>
    <t>004-00000084-00</t>
  </si>
  <si>
    <t>Draghi Michael J &amp; Robin R</t>
  </si>
  <si>
    <t>Hershberger David A</t>
  </si>
  <si>
    <t>E316</t>
  </si>
  <si>
    <t>016-00000317-0</t>
  </si>
  <si>
    <t>016-00000316-00</t>
  </si>
  <si>
    <t>Glazier Anna Mae</t>
  </si>
  <si>
    <t>Glazier Mark E, Troy E and Chad E</t>
  </si>
  <si>
    <t>E317</t>
  </si>
  <si>
    <t>035-00000774-00</t>
  </si>
  <si>
    <t>Tomey William &amp; Betty J</t>
  </si>
  <si>
    <t>Bowman Virginia &amp; Marie Harrison</t>
  </si>
  <si>
    <t>E318</t>
  </si>
  <si>
    <t>027-00000436-00</t>
  </si>
  <si>
    <t>Cochran Joel &amp; Christine</t>
  </si>
  <si>
    <t>Woodson Rev Living Trust</t>
  </si>
  <si>
    <t>004-00000858-12</t>
  </si>
  <si>
    <t>004-00000858-14</t>
  </si>
  <si>
    <t>Good Stephen A</t>
  </si>
  <si>
    <t>Juergens Matthew M &amp; Vohs Melissa R JLRS</t>
  </si>
  <si>
    <t>014-00000105-00</t>
  </si>
  <si>
    <t>Darr Donnie W</t>
  </si>
  <si>
    <t>Hickory Lane Acres Ltd</t>
  </si>
  <si>
    <t>013-00000753-04</t>
  </si>
  <si>
    <t>013-00000753-03</t>
  </si>
  <si>
    <t>Wright Matthew A &amp; Lisa J</t>
  </si>
  <si>
    <t>Bradford Chad E</t>
  </si>
  <si>
    <t>King William R. &amp; Karen E</t>
  </si>
  <si>
    <t>029-00000163-08</t>
  </si>
  <si>
    <t>Maple Hollow Farms LLC</t>
  </si>
  <si>
    <t>Taylor Rodney</t>
  </si>
  <si>
    <t>Hughett Christopher S &amp; Erin J JLRS</t>
  </si>
  <si>
    <t>E319</t>
  </si>
  <si>
    <t>010-00000481-00</t>
  </si>
  <si>
    <t>97 x 100</t>
  </si>
  <si>
    <t>Patterson Ruth E (dec'd)</t>
  </si>
  <si>
    <t>Patterson Orin D</t>
  </si>
  <si>
    <t>E320</t>
  </si>
  <si>
    <t>020-00000085-00</t>
  </si>
  <si>
    <t>020-00000414-00</t>
  </si>
  <si>
    <t>020-00000150-00</t>
  </si>
  <si>
    <t>Arnold Robert E &amp; Barbara T</t>
  </si>
  <si>
    <t>Going Green Acres LLC</t>
  </si>
  <si>
    <t>043-00000887-02</t>
  </si>
  <si>
    <t>043-00003472-00</t>
  </si>
  <si>
    <t>.83x43</t>
  </si>
  <si>
    <t>43x99.17</t>
  </si>
  <si>
    <t>Wantuck Cheryl L</t>
  </si>
  <si>
    <t>Wunker Rebecca S &amp; Debbie L Lepak</t>
  </si>
  <si>
    <t>E322</t>
  </si>
  <si>
    <t>E321</t>
  </si>
  <si>
    <t>043-00001401-00</t>
  </si>
  <si>
    <t>Williams Martha R (dec'd)</t>
  </si>
  <si>
    <t>Barcus Kimberly R</t>
  </si>
  <si>
    <t>006-00000154-00</t>
  </si>
  <si>
    <t xml:space="preserve">Vansickle Denise </t>
  </si>
  <si>
    <t>Vansickle Michael R</t>
  </si>
  <si>
    <t>E323</t>
  </si>
  <si>
    <t>E324</t>
  </si>
  <si>
    <t>Wyler Annette M</t>
  </si>
  <si>
    <t>018-00000066-00</t>
  </si>
  <si>
    <t>Heisenberg Business Company LLC</t>
  </si>
  <si>
    <t>Mansfield Darren K &amp; Leslie J</t>
  </si>
  <si>
    <t>E325</t>
  </si>
  <si>
    <t>Zehner Wanda J &amp; Kenneth D Patterson</t>
  </si>
  <si>
    <t>E326</t>
  </si>
  <si>
    <t>022-00000109-00</t>
  </si>
  <si>
    <t>Bryan William Jennings</t>
  </si>
  <si>
    <t>remove LE Magness Fielding R</t>
  </si>
  <si>
    <t>035-00000807-00</t>
  </si>
  <si>
    <t>Magness Real Estate LLC</t>
  </si>
  <si>
    <t>Paradign Energy LLC</t>
  </si>
  <si>
    <t>021-00000029-00</t>
  </si>
  <si>
    <t>Reed Matthew L</t>
  </si>
  <si>
    <t>Miller Joseph J &amp; Mary L</t>
  </si>
  <si>
    <t>Check includes $71.64 for MH56</t>
  </si>
  <si>
    <t>E327</t>
  </si>
  <si>
    <t>021-00000589-03</t>
  </si>
  <si>
    <t>Lahna Donna M TTEE</t>
  </si>
  <si>
    <t>Mizer Johanna M &amp; Daniel E JLRS</t>
  </si>
  <si>
    <t>039-00000042-00</t>
  </si>
  <si>
    <t>Thomas Charles H Sr</t>
  </si>
  <si>
    <t>Pawelec Ted</t>
  </si>
  <si>
    <t>E328</t>
  </si>
  <si>
    <t>004-00000194-02</t>
  </si>
  <si>
    <t>Lee Dorothy (dec'd) remove LE</t>
  </si>
  <si>
    <t>E329</t>
  </si>
  <si>
    <t>043-00004266-00</t>
  </si>
  <si>
    <t>Turner Nancy A (dec'd)</t>
  </si>
  <si>
    <t>Turner Eric C, Brent D &amp; Timothy A</t>
  </si>
  <si>
    <t>043-00004262-00</t>
  </si>
  <si>
    <t>043-00004263-00</t>
  </si>
  <si>
    <t>043-00004264-00</t>
  </si>
  <si>
    <t>E330</t>
  </si>
  <si>
    <t>E331</t>
  </si>
  <si>
    <t>043-00004265-00</t>
  </si>
  <si>
    <t>E332</t>
  </si>
  <si>
    <t>043-00004123-00</t>
  </si>
  <si>
    <t>Terry James R (dec'd)</t>
  </si>
  <si>
    <t>E333</t>
  </si>
  <si>
    <t>017-00000519-00</t>
  </si>
  <si>
    <t>017-00000519-06</t>
  </si>
  <si>
    <t>Warren Donald E (dec'd)</t>
  </si>
  <si>
    <t>Warren Brian E &amp; Donald E II</t>
  </si>
  <si>
    <t>010-00000300-02</t>
  </si>
  <si>
    <t>Masers Garold D</t>
  </si>
  <si>
    <t>Hart Daniel W</t>
  </si>
  <si>
    <t>E334</t>
  </si>
  <si>
    <t>008-00000625-00</t>
  </si>
  <si>
    <t>Shafer Laurence G &amp; L Nadine</t>
  </si>
  <si>
    <t>Shafer Laurence G</t>
  </si>
  <si>
    <t>E335</t>
  </si>
  <si>
    <t>In Lot 115</t>
  </si>
  <si>
    <t>In Lot 3</t>
  </si>
  <si>
    <t>In Lot 116</t>
  </si>
  <si>
    <t>Doughty E Anne &amp; Walter</t>
  </si>
  <si>
    <t>Winterhalter William D</t>
  </si>
  <si>
    <t>E336</t>
  </si>
  <si>
    <t>002-00000314-00</t>
  </si>
  <si>
    <t>002-00000315-00</t>
  </si>
  <si>
    <t>002-00000443-00</t>
  </si>
  <si>
    <t>002-00000134-00</t>
  </si>
  <si>
    <t>042-00000816-00</t>
  </si>
  <si>
    <t>002-00000312-00</t>
  </si>
  <si>
    <t>002-00000469-03</t>
  </si>
  <si>
    <t>002-00000313-01</t>
  </si>
  <si>
    <t>Wyler John F</t>
  </si>
  <si>
    <t>004-00000356-00</t>
  </si>
  <si>
    <t>Thomas Steven C &amp; Beverly L</t>
  </si>
  <si>
    <t>Cool Trudy M</t>
  </si>
  <si>
    <t>40 x 135</t>
  </si>
  <si>
    <t>Willeke Marla J/ Smith Frank R/ Carroll Kelley M/ Reinhardt Kimberly A</t>
  </si>
  <si>
    <t>Burgess stephen E &amp; Diane L</t>
  </si>
  <si>
    <t>E338</t>
  </si>
  <si>
    <t>004-00000238-00</t>
  </si>
  <si>
    <t>Knox Walter L</t>
  </si>
  <si>
    <t>Knox Charlene L</t>
  </si>
  <si>
    <t>042-00000806-04</t>
  </si>
  <si>
    <t>Marshall Thomas A &amp; Linda M</t>
  </si>
  <si>
    <t>E337</t>
  </si>
  <si>
    <t>029-00000389-00</t>
  </si>
  <si>
    <t>029-00000389-01</t>
  </si>
  <si>
    <t>030-00000039-00</t>
  </si>
  <si>
    <t>030-00000239-01</t>
  </si>
  <si>
    <t>030-00000276-00</t>
  </si>
  <si>
    <t>030-00000282-00</t>
  </si>
  <si>
    <t>030-00000329-00</t>
  </si>
  <si>
    <t>Mason Linda D aka Linda Darlene</t>
  </si>
  <si>
    <t>Mason Linda D, TTEE</t>
  </si>
  <si>
    <t>Kauffman David J</t>
  </si>
  <si>
    <t>Beachy Curtis H &amp; Miriam M</t>
  </si>
  <si>
    <t>E339</t>
  </si>
  <si>
    <t>008-00000002-00</t>
  </si>
  <si>
    <t>Ianniello Brenda K, TTEE</t>
  </si>
  <si>
    <t>Burr Ryan M &amp; Elizabeth A   JLRS</t>
  </si>
  <si>
    <t>009-00000026-00</t>
  </si>
  <si>
    <t>Troyer Levi D &amp; Laura D</t>
  </si>
  <si>
    <t>Troyer Eli N &amp; Miriam L   JLRS</t>
  </si>
  <si>
    <t>Miller Contrad D &amp; Lois A</t>
  </si>
  <si>
    <t>043-00002446-00</t>
  </si>
  <si>
    <t>44 x 135</t>
  </si>
  <si>
    <t>Darr Timothy</t>
  </si>
  <si>
    <t>043-00000681-00</t>
  </si>
  <si>
    <t>55x 184</t>
  </si>
  <si>
    <t>Means Duane R</t>
  </si>
  <si>
    <t>The Bank of New York mellon Company, NA</t>
  </si>
  <si>
    <t>039-00000082-04</t>
  </si>
  <si>
    <t>010-00000857-03</t>
  </si>
  <si>
    <t>038-00000057-00</t>
  </si>
  <si>
    <t>Brenneman Paul M</t>
  </si>
  <si>
    <t>Hilltop land Ltd</t>
  </si>
  <si>
    <t>043-00003769-00</t>
  </si>
  <si>
    <t>043-00003397-00</t>
  </si>
  <si>
    <t>50 x 200</t>
  </si>
  <si>
    <t>35.8 x 200</t>
  </si>
  <si>
    <t>Murray Christopher (dec'd)</t>
  </si>
  <si>
    <t>Pica Rich A &amp; Ruscin Mary Ann</t>
  </si>
  <si>
    <t>014-00000351-00</t>
  </si>
  <si>
    <t>Guinther John T &amp; Crystal M</t>
  </si>
  <si>
    <t>Yoder Jacob M &amp; Anna Mary  JLRS</t>
  </si>
  <si>
    <t>026-00000645-00</t>
  </si>
  <si>
    <t>Yoder Paul J &amp; Sara Mae   JLRS</t>
  </si>
  <si>
    <t>E340</t>
  </si>
  <si>
    <t>001-00000009-00</t>
  </si>
  <si>
    <t>001-00000017-01</t>
  </si>
  <si>
    <t>Mason Linda D</t>
  </si>
  <si>
    <t>E341</t>
  </si>
  <si>
    <t>030-00000239-00</t>
  </si>
  <si>
    <t>E342</t>
  </si>
  <si>
    <t>001-00000042-00</t>
  </si>
  <si>
    <t>E343</t>
  </si>
  <si>
    <t>043-00000357-00</t>
  </si>
  <si>
    <t>52 x 200</t>
  </si>
  <si>
    <t>Norris Dale W (int)</t>
  </si>
  <si>
    <t>Norris Vesta M</t>
  </si>
  <si>
    <t>042-00000108-06</t>
  </si>
  <si>
    <t>Cornelison Michael J &amp; Kellie R</t>
  </si>
  <si>
    <t>Love Andrew C</t>
  </si>
  <si>
    <t>E344</t>
  </si>
  <si>
    <t>013-1430010501</t>
  </si>
  <si>
    <t>Branch United Methodist Church</t>
  </si>
  <si>
    <t>East Ohio Conference of UM Church</t>
  </si>
  <si>
    <t>E345</t>
  </si>
  <si>
    <t>013-00000257-00</t>
  </si>
  <si>
    <t>Nichols Jeff &amp; Lori</t>
  </si>
  <si>
    <t>Nichols Jeff &amp; Lori   JLRS</t>
  </si>
  <si>
    <t>E346</t>
  </si>
  <si>
    <t>038-00000742-00</t>
  </si>
  <si>
    <t>Williams shawn Lee (estate)</t>
  </si>
  <si>
    <t>Williams Brenda D</t>
  </si>
  <si>
    <t>E347</t>
  </si>
  <si>
    <t>015-00000067-00</t>
  </si>
  <si>
    <t>015-00000065-00</t>
  </si>
  <si>
    <t>10 x 160</t>
  </si>
  <si>
    <t xml:space="preserve">Hartle Dale W aka Dale </t>
  </si>
  <si>
    <t>Colonial Reserve LLC</t>
  </si>
  <si>
    <t>009-00000094-01</t>
  </si>
  <si>
    <t>Mourer Charles &amp; Amy</t>
  </si>
  <si>
    <t>Hochstetler Jacob M</t>
  </si>
  <si>
    <t>E348</t>
  </si>
  <si>
    <t>Vacated Road</t>
  </si>
  <si>
    <t>Commissioners/ White Eyes Twp TTEES</t>
  </si>
  <si>
    <t>Raber Alvin E et al/ Yoder Conrad et al</t>
  </si>
  <si>
    <t>E349</t>
  </si>
  <si>
    <t>013-00001587-00</t>
  </si>
  <si>
    <t>013-00000496-02</t>
  </si>
  <si>
    <t>Darr John &amp; Margaret</t>
  </si>
  <si>
    <t>Darr Rick L &amp; Moore Cynthia A</t>
  </si>
  <si>
    <t>043-00004969-00</t>
  </si>
  <si>
    <t>91 x 95.82</t>
  </si>
  <si>
    <t>Forbes Janet Elaine &amp; Gary B</t>
  </si>
  <si>
    <t>Erman James R, Erman Melanie D, Blair Carleen,  JLRS</t>
  </si>
  <si>
    <t>033-00000036-00</t>
  </si>
  <si>
    <t>Bumpus William A &amp; Margaret A/ Vipperman Ronald &amp; Connie Sue</t>
  </si>
  <si>
    <t>Gingerich Daniel &amp; mary S   JLRS</t>
  </si>
  <si>
    <t>043-00002949-00</t>
  </si>
  <si>
    <t>043-00002950-00</t>
  </si>
  <si>
    <t>Moody Daniel Jr &amp; Betsy May</t>
  </si>
  <si>
    <t>Giesey Benjamin &amp; Brandi L   JLRS</t>
  </si>
  <si>
    <t>E350</t>
  </si>
  <si>
    <t>015-00000106-00</t>
  </si>
  <si>
    <t>015-00000107-00</t>
  </si>
  <si>
    <t>E351</t>
  </si>
  <si>
    <t>014-00000798-00</t>
  </si>
  <si>
    <t>014-00000241-00</t>
  </si>
  <si>
    <t>Kaser Farms LLC</t>
  </si>
  <si>
    <t>E352</t>
  </si>
  <si>
    <t>Schlabach Jacob D &amp; Arlene E</t>
  </si>
  <si>
    <t>603 investments LLC</t>
  </si>
  <si>
    <t>E353</t>
  </si>
  <si>
    <t>013-0000156-00</t>
  </si>
  <si>
    <t>013-00001566-01</t>
  </si>
  <si>
    <t>013-00001566-02</t>
  </si>
  <si>
    <t>McCoy Ruth E (any rights)</t>
  </si>
  <si>
    <t>McCoy Rodney L</t>
  </si>
  <si>
    <t>McCoy Ruth E (mineral rights)</t>
  </si>
  <si>
    <t>018-00000297-00</t>
  </si>
  <si>
    <t>Lear Family LLC</t>
  </si>
  <si>
    <t>Oak Ridge Land Co, LLC</t>
  </si>
  <si>
    <t>7/31/201</t>
  </si>
  <si>
    <t>020-00000106-00</t>
  </si>
  <si>
    <t>Casey Lance et al</t>
  </si>
  <si>
    <t>Coleman Rickey E JR</t>
  </si>
  <si>
    <t>032-00000107-00</t>
  </si>
  <si>
    <t>Dusty Bottom LTD</t>
  </si>
  <si>
    <t>Moran Max &amp; Jeri JLRS</t>
  </si>
  <si>
    <t>403-00005168-00</t>
  </si>
  <si>
    <t>Sommers Brandon C &amp; Eryca L</t>
  </si>
  <si>
    <t>Murphy Marcus A</t>
  </si>
  <si>
    <t>E354</t>
  </si>
  <si>
    <t>017-00000869-00</t>
  </si>
  <si>
    <t>Flowers Richard A &amp; Carolyn</t>
  </si>
  <si>
    <t>Richard A Flowers TTEE of the Flowers Family Preservation Trust</t>
  </si>
  <si>
    <t>016-00000108-00</t>
  </si>
  <si>
    <t xml:space="preserve">Jacobs Katie &amp; Michael </t>
  </si>
  <si>
    <t>Young Albert L &amp; Martha A</t>
  </si>
  <si>
    <t>043-00000046-00</t>
  </si>
  <si>
    <t>Jones Richart T et al</t>
  </si>
  <si>
    <t>Hess Tim</t>
  </si>
  <si>
    <t>043-00005247-00</t>
  </si>
  <si>
    <t>Snyder John J III &amp; Barbara R</t>
  </si>
  <si>
    <t>Latynski Lanie &amp; Zachary</t>
  </si>
  <si>
    <t>013-00001729-00</t>
  </si>
  <si>
    <t>Meek Kevin G &amp; Diane L</t>
  </si>
  <si>
    <t>Frahlich Stephen M</t>
  </si>
  <si>
    <t>029-00000964-00</t>
  </si>
  <si>
    <t>Clements John</t>
  </si>
  <si>
    <t>Beavers Tyler J</t>
  </si>
  <si>
    <t>E356</t>
  </si>
  <si>
    <t>E357</t>
  </si>
  <si>
    <t>005-00000174-00</t>
  </si>
  <si>
    <t>005-00000389-00</t>
  </si>
  <si>
    <t>Schlag Steven R</t>
  </si>
  <si>
    <t>Beachy David W &amp; Marie H</t>
  </si>
  <si>
    <t>Miller Elson</t>
  </si>
  <si>
    <t>LC Int</t>
  </si>
  <si>
    <t>E358</t>
  </si>
  <si>
    <t>Donnell Tara M</t>
  </si>
  <si>
    <t>020-00000584-00</t>
  </si>
  <si>
    <t>020-00000585-00</t>
  </si>
  <si>
    <t>Jarvis Lila A &amp; Catrow Cheryl L</t>
  </si>
  <si>
    <t>Jacobs Lucas A &amp; Kayla R</t>
  </si>
  <si>
    <t>8.89x120</t>
  </si>
  <si>
    <t>035-00000290-00</t>
  </si>
  <si>
    <t>035-00000291-00</t>
  </si>
  <si>
    <t>035-00000477-01</t>
  </si>
  <si>
    <t>035-00000537-00</t>
  </si>
  <si>
    <t>Clark Roger S</t>
  </si>
  <si>
    <t>Buker Shawn A</t>
  </si>
  <si>
    <t>E355</t>
  </si>
  <si>
    <t>017-00000882-00</t>
  </si>
  <si>
    <t>017-00000883-01</t>
  </si>
  <si>
    <t>Mounts Paul C</t>
  </si>
  <si>
    <t>Mounts Debra H</t>
  </si>
  <si>
    <t>E359</t>
  </si>
  <si>
    <t>043-00003408-00</t>
  </si>
  <si>
    <t>Totsch Richard F TTEE</t>
  </si>
  <si>
    <t>Totsch Geraldine SUCC TTEE</t>
  </si>
  <si>
    <t>018-00000499-00</t>
  </si>
  <si>
    <t>Shivers Kirby Dean &amp; Donovan Lee/ OCC Rights</t>
  </si>
  <si>
    <t>Baker Eric A</t>
  </si>
  <si>
    <t>E360</t>
  </si>
  <si>
    <t>018-00000579-00</t>
  </si>
  <si>
    <t>Waggoner Euguene H (dec'd)</t>
  </si>
  <si>
    <t>Waggoner Ronnie L &amp; Kimberly A</t>
  </si>
  <si>
    <t>013-00000434-01</t>
  </si>
  <si>
    <t>Troyer Zachary &amp; Barbara</t>
  </si>
  <si>
    <t>Coshocton County Sportzmen Assoc</t>
  </si>
  <si>
    <t>014-00000037-01</t>
  </si>
  <si>
    <t>Wesney Michael Jr</t>
  </si>
  <si>
    <t>Williams Nicholas G &amp; Kimberly J JLRS</t>
  </si>
  <si>
    <t>E361</t>
  </si>
  <si>
    <t>SEC of Housing &amp; Urban Development</t>
  </si>
  <si>
    <t>Prouty Michael R &amp; Raymond M</t>
  </si>
  <si>
    <t>043-00006263-00</t>
  </si>
  <si>
    <t>043-00006264-00</t>
  </si>
  <si>
    <t>043-00006314-00</t>
  </si>
  <si>
    <t>043-00006315-00</t>
  </si>
  <si>
    <t>Shepler &amp; Thomas Partnership</t>
  </si>
  <si>
    <t>Coshocton Lanes LLC</t>
  </si>
  <si>
    <t>018-00000944-00</t>
  </si>
  <si>
    <t>Gilbert Beulah E &amp; William C</t>
  </si>
  <si>
    <t>Webb Travis D &amp; Melissa D</t>
  </si>
  <si>
    <t>E362</t>
  </si>
  <si>
    <t>029-00000123-01</t>
  </si>
  <si>
    <t>002-00000221-00</t>
  </si>
  <si>
    <t>Stahl Kenneth E (dec'd)</t>
  </si>
  <si>
    <t>Ellison Dianna L et al</t>
  </si>
  <si>
    <t>E363</t>
  </si>
  <si>
    <t>043-00000863-00</t>
  </si>
  <si>
    <t>Guthrie Normal L</t>
  </si>
  <si>
    <t>Hall Brenda M (LE to Norma L Guthrie)</t>
  </si>
  <si>
    <t>E364</t>
  </si>
  <si>
    <t>035-00000557-00</t>
  </si>
  <si>
    <t>035-00000556-00</t>
  </si>
  <si>
    <t>035-00000554-00</t>
  </si>
  <si>
    <t>035-00000558-00</t>
  </si>
  <si>
    <t>035-00000559-00</t>
  </si>
  <si>
    <t>035-00000555-00</t>
  </si>
  <si>
    <t>Parks Judy B aka Judy</t>
  </si>
  <si>
    <t>Parks Melvin B</t>
  </si>
  <si>
    <t>016-00000019-00</t>
  </si>
  <si>
    <t>McMillan Viola aka Viola B</t>
  </si>
  <si>
    <t>West Anthony W &amp; Beth L   JLRS</t>
  </si>
  <si>
    <t>043-00002831-00</t>
  </si>
  <si>
    <t>49.97 x 60</t>
  </si>
  <si>
    <t>Huebner Kayla B</t>
  </si>
  <si>
    <t>Wilt Ryan L</t>
  </si>
  <si>
    <t>E365</t>
  </si>
  <si>
    <t>E366</t>
  </si>
  <si>
    <t>E367</t>
  </si>
  <si>
    <t>029-00000163-09</t>
  </si>
  <si>
    <t xml:space="preserve">Taylor Rodney </t>
  </si>
  <si>
    <t>043-00000300-00</t>
  </si>
  <si>
    <t>Wright Matthew A &amp; Lisa</t>
  </si>
  <si>
    <t>Border Michael W</t>
  </si>
  <si>
    <t>043-00006181-05</t>
  </si>
  <si>
    <t>Zarrilli Fay B</t>
  </si>
  <si>
    <t>Percell Kenneth D &amp; Rebecca L   JLRS</t>
  </si>
  <si>
    <t>017-00000370-00</t>
  </si>
  <si>
    <t>Norman James D TTEE of the James D Norman and Nancy L. Normal Living Trust Dated 9/23/1995</t>
  </si>
  <si>
    <t>Mast Duane J &amp; Miller Leanna Kay</t>
  </si>
  <si>
    <t>E368</t>
  </si>
  <si>
    <t>010-00000142-00</t>
  </si>
  <si>
    <t>010-00000085-01</t>
  </si>
  <si>
    <t>Dile Lou Ann</t>
  </si>
  <si>
    <t>Dile Robert</t>
  </si>
  <si>
    <t>043-00006052-00</t>
  </si>
  <si>
    <t>Ashraf Nasreen TTEE</t>
  </si>
  <si>
    <t>Norman Carolyn D</t>
  </si>
  <si>
    <t>023-00000179-03</t>
  </si>
  <si>
    <t>Raber Henry A &amp; Marcelle L</t>
  </si>
  <si>
    <t>Miller Roy E &amp; Laura   JLRS</t>
  </si>
  <si>
    <t>E369</t>
  </si>
  <si>
    <t>032-00000060-00</t>
  </si>
  <si>
    <t>Webber Edward P</t>
  </si>
  <si>
    <t>Federal National Mortgage Assoc</t>
  </si>
  <si>
    <t>E370</t>
  </si>
  <si>
    <t>029-00000150-01</t>
  </si>
  <si>
    <t>029-00000934-00</t>
  </si>
  <si>
    <t>Vessels Thomas M &amp; Sharon aka Mary Sharon</t>
  </si>
  <si>
    <t>E371</t>
  </si>
  <si>
    <t>021-00000589-02</t>
  </si>
  <si>
    <t>029-00001139-03</t>
  </si>
  <si>
    <t>Hoffman James H</t>
  </si>
  <si>
    <t>Rausch Robert F &amp; Patricia A   JLRS</t>
  </si>
  <si>
    <t>Lahna Donna m, TTEE</t>
  </si>
  <si>
    <t>Lahna George A &amp; Regina S   JLRS</t>
  </si>
  <si>
    <t>E372</t>
  </si>
  <si>
    <t>024-00000033-00</t>
  </si>
  <si>
    <t>024-00000034-00</t>
  </si>
  <si>
    <t>Klepatzki Carol R</t>
  </si>
  <si>
    <t>Bjork Carol V</t>
  </si>
  <si>
    <t>E373</t>
  </si>
  <si>
    <t>018-00000579-07</t>
  </si>
  <si>
    <t>Waggoner Ron aka Ronnie L</t>
  </si>
  <si>
    <t>Waggoner Ronnie L &amp; Kimberly A JLRS</t>
  </si>
  <si>
    <t>003-00000181-00</t>
  </si>
  <si>
    <t>Couch Debbie L &amp; Jimmie</t>
  </si>
  <si>
    <t>Scott Esther L</t>
  </si>
  <si>
    <t>043-00000153-00</t>
  </si>
  <si>
    <t>043-00001337-00</t>
  </si>
  <si>
    <t>30 x 104</t>
  </si>
  <si>
    <t>Gottardi Rentals LLC</t>
  </si>
  <si>
    <t>043-00000694-00</t>
  </si>
  <si>
    <t>043-00000695-00</t>
  </si>
  <si>
    <t>043-00000696-00</t>
  </si>
  <si>
    <t>30 x 105</t>
  </si>
  <si>
    <t>31.9 x 125</t>
  </si>
  <si>
    <t>31.9 x 105</t>
  </si>
  <si>
    <t>003-00000614-00</t>
  </si>
  <si>
    <t>Ashcraft Donna F TTEE</t>
  </si>
  <si>
    <t>Hunt Michael L &amp; Jaime L</t>
  </si>
  <si>
    <t>042-00000466-02</t>
  </si>
  <si>
    <t>Yoder Joseph J &amp; Malinda S</t>
  </si>
  <si>
    <t>Troyer Toby &amp; Kolene</t>
  </si>
  <si>
    <t>010-02110007-01</t>
  </si>
  <si>
    <t>Ohio Franklin Realty LLC</t>
  </si>
  <si>
    <t>Carroll Frank E</t>
  </si>
  <si>
    <t>013-0000144-03</t>
  </si>
  <si>
    <t>Hart Michael D &amp; Rebecca J</t>
  </si>
  <si>
    <t>Lewis Richard &amp; Leslie</t>
  </si>
  <si>
    <t>020-00000144-00</t>
  </si>
  <si>
    <t>King Jennifer L</t>
  </si>
  <si>
    <t>Hamilton Jesse J &amp; Buckler Marissa R</t>
  </si>
  <si>
    <t>E374</t>
  </si>
  <si>
    <t>042-00000046-02</t>
  </si>
  <si>
    <t>042-00000046-00</t>
  </si>
  <si>
    <t>Brown William E &amp; Lydia J aka Lydia Brown</t>
  </si>
  <si>
    <t>Brown William E &amp; Lydia J TTEE of the Brown Family Revocable Living Trust dated September 22, 2003</t>
  </si>
  <si>
    <t>009-00000256-00</t>
  </si>
  <si>
    <t>Levengood Jeffery L &amp; Christene</t>
  </si>
  <si>
    <t>Hershberger Aaron E &amp; Mary A</t>
  </si>
  <si>
    <t>E375</t>
  </si>
  <si>
    <t>013-00000510-08</t>
  </si>
  <si>
    <t>Widder Dana TTEE of the Dana Widder Trust</t>
  </si>
  <si>
    <t>Widder Leslie P TTEE of the Leslie Widder Trust</t>
  </si>
  <si>
    <t>017-00000081-00</t>
  </si>
  <si>
    <t>Sisterhen Joseph D</t>
  </si>
  <si>
    <t>Knott Allen</t>
  </si>
  <si>
    <t>JPMorgan chase Bank NA</t>
  </si>
  <si>
    <t>Karl James D</t>
  </si>
  <si>
    <t>035-00000545-00</t>
  </si>
  <si>
    <t>035-00000546-00</t>
  </si>
  <si>
    <t>035-00000547-00</t>
  </si>
  <si>
    <t>035-00000965-00</t>
  </si>
  <si>
    <t>48 x 130</t>
  </si>
  <si>
    <t>16 x 144</t>
  </si>
  <si>
    <t>Ayers Tessa (nka Franklin)</t>
  </si>
  <si>
    <t>E376</t>
  </si>
  <si>
    <t>032-00000219-00</t>
  </si>
  <si>
    <t>032-00000220-00</t>
  </si>
  <si>
    <t>Minnich David K &amp; Mary A</t>
  </si>
  <si>
    <t>Minnich David K &amp; Mary A JLRS</t>
  </si>
  <si>
    <t>042-00000057-02</t>
  </si>
  <si>
    <t xml:space="preserve">Yoder Henry </t>
  </si>
  <si>
    <t>Coblentz Brandon R &amp; Marnita   JLRS</t>
  </si>
  <si>
    <t>E377</t>
  </si>
  <si>
    <t>042-00000145-00</t>
  </si>
  <si>
    <t>Haynes Amy E</t>
  </si>
  <si>
    <t>Haynes Brent Allen</t>
  </si>
  <si>
    <t>E378</t>
  </si>
  <si>
    <t>014-00000071-00</t>
  </si>
  <si>
    <t>Shaw Alice</t>
  </si>
  <si>
    <t>Shaw Michael</t>
  </si>
  <si>
    <t>010-00000619-00</t>
  </si>
  <si>
    <t>Wright Matthew A</t>
  </si>
  <si>
    <t>Lynch Jermey W</t>
  </si>
  <si>
    <t>043-00000251-00</t>
  </si>
  <si>
    <t>26x 118</t>
  </si>
  <si>
    <t>Bechtol David C &amp; marilyn K</t>
  </si>
  <si>
    <t>043-00005263-00</t>
  </si>
  <si>
    <t>Hamilton Margo Junis aka Margo J</t>
  </si>
  <si>
    <t>Wilson Tiffani L</t>
  </si>
  <si>
    <t>E379</t>
  </si>
  <si>
    <t>018-00001656-00</t>
  </si>
  <si>
    <t>Sharier Frank M (dec'd)</t>
  </si>
  <si>
    <t>Sharier Emma J</t>
  </si>
  <si>
    <t>E380</t>
  </si>
  <si>
    <t>Bryan William Jennings &amp; Kathy V (LE Elizabeth J. Magness)</t>
  </si>
  <si>
    <t>035-00000898-00</t>
  </si>
  <si>
    <t>Porteus Hill Farm LLC</t>
  </si>
  <si>
    <t>Wells Lloyd H</t>
  </si>
  <si>
    <t>017-00001034-00</t>
  </si>
  <si>
    <t>Edwards Deborah D (kna Laney)</t>
  </si>
  <si>
    <t>Schmalzried Luke Conrad &amp; Emily Faith   JLRS</t>
  </si>
  <si>
    <t>043-15300008-00</t>
  </si>
  <si>
    <t>Young Raymond E (Estate)</t>
  </si>
  <si>
    <t>Jacobs Christine</t>
  </si>
  <si>
    <t>043-00005696-00</t>
  </si>
  <si>
    <t>Harper Carole</t>
  </si>
  <si>
    <t>Tennant William G</t>
  </si>
  <si>
    <t>Moore Daniel M</t>
  </si>
  <si>
    <t>E381</t>
  </si>
  <si>
    <t>032-00000342-07</t>
  </si>
  <si>
    <t>032-00000342-08</t>
  </si>
  <si>
    <t>032-00000342-09</t>
  </si>
  <si>
    <t>Bank of America N.A.</t>
  </si>
  <si>
    <t>Selene Finance LP</t>
  </si>
  <si>
    <t>032-00000271-00</t>
  </si>
  <si>
    <t>Schlaback Reuben D, Anne M &amp; Willis I</t>
  </si>
  <si>
    <t>Schlabach David D &amp; Ruby    JLRS</t>
  </si>
  <si>
    <t>E382</t>
  </si>
  <si>
    <t>017-00000185-00</t>
  </si>
  <si>
    <t>Atkinson Rodney</t>
  </si>
  <si>
    <t>Atkinson Rod</t>
  </si>
  <si>
    <t>013-00000115-01</t>
  </si>
  <si>
    <t>Williams Kimberly A</t>
  </si>
  <si>
    <t>043-00004070-00</t>
  </si>
  <si>
    <t>35.3 x 117</t>
  </si>
  <si>
    <t>Wolters Daniel B</t>
  </si>
  <si>
    <t>Davis Michael A</t>
  </si>
  <si>
    <t>017-00000477-02</t>
  </si>
  <si>
    <t>Mast Norman H &amp; Martha J</t>
  </si>
  <si>
    <t>Mast John Henry</t>
  </si>
  <si>
    <t>033-00000010-00</t>
  </si>
  <si>
    <t>Petra E Hart as SUCC TTEE of the Margrit M Winkelmann Trust dated May 31, 2011</t>
  </si>
  <si>
    <t>Fehr David C et al</t>
  </si>
  <si>
    <t>021-00000394-07</t>
  </si>
  <si>
    <t>Coccia Mario &amp; Beth E</t>
  </si>
  <si>
    <t>Madden Dorothy M, TTEE</t>
  </si>
  <si>
    <t>017-00000012-00</t>
  </si>
  <si>
    <t>017-00000013-00</t>
  </si>
  <si>
    <t>Arnold Cheryl D</t>
  </si>
  <si>
    <t>Albertson Mary E aka Mary Elizabeth</t>
  </si>
  <si>
    <t>043-00006564-10</t>
  </si>
  <si>
    <t>Donald W Rush TTEE of the Donald W Rush Living Trust Agreement dated June 1, 1993</t>
  </si>
  <si>
    <t>Crater Edward R &amp; Kimberly K JLRS</t>
  </si>
  <si>
    <t>E383</t>
  </si>
  <si>
    <t>E384</t>
  </si>
  <si>
    <t>E385</t>
  </si>
  <si>
    <t>004-00000250-00</t>
  </si>
  <si>
    <t>Lawrence James W &amp; Joan L</t>
  </si>
  <si>
    <t>Kathleen Bigrigg &amp; James Richard Lawrence Co TTEE of the Lawrence Family Preservation Trust dated May 2, 2017</t>
  </si>
  <si>
    <t>016-00000326-00</t>
  </si>
  <si>
    <t>029-00000722-00</t>
  </si>
  <si>
    <t>029-00000723-00</t>
  </si>
  <si>
    <t>50 x 210</t>
  </si>
  <si>
    <t>Brookover Wesley &amp; Heather D</t>
  </si>
  <si>
    <t>Bank of America NA</t>
  </si>
  <si>
    <t>003-00000130-05</t>
  </si>
  <si>
    <t>Holman Thomas R</t>
  </si>
  <si>
    <t>Spencer Hurston Shane &amp; Carla Fay   JLRS</t>
  </si>
  <si>
    <t>024-00000039-00</t>
  </si>
  <si>
    <t>Lane Sherry L &amp; John H</t>
  </si>
  <si>
    <t>Murray Susan &amp; Anthony  JLRS</t>
  </si>
  <si>
    <t>Knott Allen aka Allen L</t>
  </si>
  <si>
    <t>Ishmael William C &amp; Cynthia K, Wayne J. Miller JLRS</t>
  </si>
  <si>
    <t>E386</t>
  </si>
  <si>
    <t>040-00000007-00</t>
  </si>
  <si>
    <t>040-00000355-00</t>
  </si>
  <si>
    <t>040-00000212-01</t>
  </si>
  <si>
    <t>040-00000213-01</t>
  </si>
  <si>
    <t>040-00000211-01</t>
  </si>
  <si>
    <t>040-00000210-01</t>
  </si>
  <si>
    <t>In Lot 2</t>
  </si>
  <si>
    <t>In Lot 4</t>
  </si>
  <si>
    <t>In Lot 5</t>
  </si>
  <si>
    <t>Bice Rodney E (dec'd)</t>
  </si>
  <si>
    <t>Bice Mary Michael aka Mary M</t>
  </si>
  <si>
    <t>Equity Trust Company Custodian fbo Lillibridge Shelly J IRA</t>
  </si>
  <si>
    <t>E387</t>
  </si>
  <si>
    <t>Lahna Kimberly A</t>
  </si>
  <si>
    <t>010-00000373-03</t>
  </si>
  <si>
    <t>Tumblin Kyle S</t>
  </si>
  <si>
    <t>Slater Daniel W II</t>
  </si>
  <si>
    <t>E389</t>
  </si>
  <si>
    <t>014-00000272-21</t>
  </si>
  <si>
    <t>Wright Steven M</t>
  </si>
  <si>
    <t>Wright Jennifer R</t>
  </si>
  <si>
    <t>E390</t>
  </si>
  <si>
    <t>034-00005409-00</t>
  </si>
  <si>
    <t>Green Jerry A &amp; Marilyn F</t>
  </si>
  <si>
    <t>Green Victor John A &amp; Cathy A   JLRS</t>
  </si>
  <si>
    <t>E391</t>
  </si>
  <si>
    <t>043-00000387-00</t>
  </si>
  <si>
    <t>Maziar Steven T &amp; Jodie L</t>
  </si>
  <si>
    <t>Ames Chad M</t>
  </si>
  <si>
    <t>040-00000041-04</t>
  </si>
  <si>
    <t>Carrington Mortgage Services LLC</t>
  </si>
  <si>
    <t>Secretary of Housing and Urban Development of Washington D.C.</t>
  </si>
  <si>
    <t>E388</t>
  </si>
  <si>
    <t>042-000000268-00</t>
  </si>
  <si>
    <t>Stevens Peggy A et al</t>
  </si>
  <si>
    <t>Frye Cinton A</t>
  </si>
  <si>
    <t>029-00001256-00</t>
  </si>
  <si>
    <t>029-00001167-00</t>
  </si>
  <si>
    <t>029-00001257-01</t>
  </si>
  <si>
    <t>Jayvon Enterprises LLC</t>
  </si>
  <si>
    <t>Double H Manufacturing LLC</t>
  </si>
  <si>
    <t>042-00000691-00</t>
  </si>
  <si>
    <t>Stephan Norman V</t>
  </si>
  <si>
    <t>Stephan-Nichols Laura Diane</t>
  </si>
  <si>
    <t>E392</t>
  </si>
  <si>
    <t>043-00004471-00</t>
  </si>
  <si>
    <t>Gossett Walter E &amp; Nita R</t>
  </si>
  <si>
    <t>Saffell Beth TTEE of The Gossett Property Management Trust dated July 5, 2017</t>
  </si>
  <si>
    <t>008-00000496-00</t>
  </si>
  <si>
    <t>Burkholder Jonas E et al</t>
  </si>
  <si>
    <t>Miller David E &amp; Mary E JLRS</t>
  </si>
  <si>
    <t>E394</t>
  </si>
  <si>
    <t>001-00000011-01</t>
  </si>
  <si>
    <t>Miller Derron T TTEE of The Miller Keystone Inheritance Trust</t>
  </si>
  <si>
    <t>Miller Derron T</t>
  </si>
  <si>
    <t>E393</t>
  </si>
  <si>
    <t>013-00001566-07</t>
  </si>
  <si>
    <t>McCoy Lincoln</t>
  </si>
  <si>
    <t>E395</t>
  </si>
  <si>
    <t>014-00000279-05</t>
  </si>
  <si>
    <t>Ramsey Marilyn L</t>
  </si>
  <si>
    <t xml:space="preserve">Ramsey McKee Sarah </t>
  </si>
  <si>
    <t>Catrow Cheryl L</t>
  </si>
  <si>
    <t>E396</t>
  </si>
  <si>
    <t>002-00000135-00</t>
  </si>
  <si>
    <t>Coney Oil &amp; Gas LLC</t>
  </si>
  <si>
    <t>Glasgow Port Washinton Iron &amp; Coal Company (1/3) and EIGG Land Limited (2/3)</t>
  </si>
  <si>
    <t>minerals</t>
  </si>
  <si>
    <t>043-00000312-00</t>
  </si>
  <si>
    <t>44.4 x 40</t>
  </si>
  <si>
    <t>Carpenter Francis L (court ordered sale)</t>
  </si>
  <si>
    <t>D Ann Laughlin</t>
  </si>
  <si>
    <t>016-00000030-00</t>
  </si>
  <si>
    <t>Dale D Davis and Brenda S Davis TTEE of the Davis Family Trust dated November 6, 2008</t>
  </si>
  <si>
    <t>Zornes Ryan</t>
  </si>
  <si>
    <t>E397</t>
  </si>
  <si>
    <t>004-00000390-05</t>
  </si>
  <si>
    <t>McFadden Eugene</t>
  </si>
  <si>
    <t>McFadden Stephanie J</t>
  </si>
  <si>
    <t>E399</t>
  </si>
  <si>
    <t>017-00000949-00</t>
  </si>
  <si>
    <t>Karen J Vickers aka Karen J Bertschy</t>
  </si>
  <si>
    <t>Vickers Karen J of the Karen J Vickers Trust Agreement Dated August 23, 2017</t>
  </si>
  <si>
    <t>E398</t>
  </si>
  <si>
    <t>043-00004978-00</t>
  </si>
  <si>
    <t>Mullett Joyce D, TTEE</t>
  </si>
  <si>
    <t>Hot Rock B-17 LTD</t>
  </si>
  <si>
    <t>E400</t>
  </si>
  <si>
    <t>Waggoner Kimberly A</t>
  </si>
  <si>
    <t>Waggoner Ronnie L</t>
  </si>
  <si>
    <t>E401</t>
  </si>
  <si>
    <t>002-00000259-01</t>
  </si>
  <si>
    <t>002-00000572-03</t>
  </si>
  <si>
    <t>002-00000572-02</t>
  </si>
  <si>
    <t>002-00000076-01</t>
  </si>
  <si>
    <t>002-00000076-00</t>
  </si>
  <si>
    <t>002-00000075-00</t>
  </si>
  <si>
    <t>002-00000076-02</t>
  </si>
  <si>
    <t>Ellison Dianna L, Stahl Larry K and Hogarth Rhonda S</t>
  </si>
  <si>
    <t>oil &amp; gas</t>
  </si>
  <si>
    <t>043-00005074-00</t>
  </si>
  <si>
    <t>Kelton Tracy L</t>
  </si>
  <si>
    <t>Smith Andrea K &amp; Robert C JLRS</t>
  </si>
  <si>
    <t>002-00000531-00</t>
  </si>
  <si>
    <t>Blayne James E &amp; Diane F</t>
  </si>
  <si>
    <t>Yoder Aaron R &amp; Linda R JLRS</t>
  </si>
  <si>
    <t>013-00000274-00</t>
  </si>
  <si>
    <t>Haywood Charlotte &amp; Jerry L;  Ramsey May &amp; Dale</t>
  </si>
  <si>
    <t>Matthews Bart A</t>
  </si>
  <si>
    <t>E402</t>
  </si>
  <si>
    <t>020-00000846-00</t>
  </si>
  <si>
    <t>020-00000847-00</t>
  </si>
  <si>
    <t>Collins Joy W (dec'd)</t>
  </si>
  <si>
    <t>Collins Wenda Jill, Butler Erin J, Rine Jeremy D, Rine Brandon C</t>
  </si>
  <si>
    <t>021-00000315-00</t>
  </si>
  <si>
    <t>Chapman Leslie J &amp; Tammy L</t>
  </si>
  <si>
    <t>VanCurine Orbie C III &amp; Stephens Caryn  JLRS</t>
  </si>
  <si>
    <t>Capital income and Growth Fund LLC</t>
  </si>
  <si>
    <t>013-00001761-00</t>
  </si>
  <si>
    <t>SM Jones Family LLC</t>
  </si>
  <si>
    <t>Walsh Randy L &amp; Dana M   JLRS</t>
  </si>
  <si>
    <t>E403</t>
  </si>
  <si>
    <t>017-00000325-00</t>
  </si>
  <si>
    <t>017-00001049-00</t>
  </si>
  <si>
    <t>Addy Debra L (dec'd)</t>
  </si>
  <si>
    <t>Addy Harvey D</t>
  </si>
  <si>
    <t>E404</t>
  </si>
  <si>
    <t>043-00005014-00</t>
  </si>
  <si>
    <t>Domer Beverly (estate)</t>
  </si>
  <si>
    <t>Domer Robert A, TTEE</t>
  </si>
  <si>
    <t xml:space="preserve">King Devon R &amp; Smith Carole L </t>
  </si>
  <si>
    <t>Wilkinson Gary Lynn &amp; Carol S</t>
  </si>
  <si>
    <t xml:space="preserve">Henry Joby &amp; Emily </t>
  </si>
  <si>
    <t>043-15126007-03</t>
  </si>
  <si>
    <t>Jones William J</t>
  </si>
  <si>
    <t>Jones William J &amp; Elizabeth Kay   JLRS</t>
  </si>
  <si>
    <t>E405</t>
  </si>
  <si>
    <t>030-00000075-00</t>
  </si>
  <si>
    <t>Moore Edna</t>
  </si>
  <si>
    <t>Guthrie Kathy S &amp; Regula Diane M</t>
  </si>
  <si>
    <t>040-00000199-00</t>
  </si>
  <si>
    <t>Wentz Candice</t>
  </si>
  <si>
    <t>Snelling Elizabeth M</t>
  </si>
  <si>
    <t>013-00001411-00</t>
  </si>
  <si>
    <t>Darr Donald W (dec'd)</t>
  </si>
  <si>
    <t>Stottlemire Richard D</t>
  </si>
  <si>
    <t xml:space="preserve"> </t>
  </si>
  <si>
    <t>020-00000066-00</t>
  </si>
  <si>
    <t>020-00000026-00</t>
  </si>
  <si>
    <t>Barley Duke LTD</t>
  </si>
  <si>
    <t>Shivers Diana L</t>
  </si>
  <si>
    <t>010-00000351-04</t>
  </si>
  <si>
    <t>Matson Brandi L</t>
  </si>
  <si>
    <t>SRMOF II 2012-1 Trust</t>
  </si>
  <si>
    <t>043-00000113-00</t>
  </si>
  <si>
    <t>McPherson Viola &amp; McIntyre Rebekah</t>
  </si>
  <si>
    <t>Century National Bank, Division of The Park National Bank</t>
  </si>
  <si>
    <t>026-00000695-00</t>
  </si>
  <si>
    <t>Chalmers Dolores K, TTEE</t>
  </si>
  <si>
    <t>Kaufman Atlee N, TTEE</t>
  </si>
  <si>
    <t>015-00000087-00</t>
  </si>
  <si>
    <t>015-00000088-00</t>
  </si>
  <si>
    <t>Williamson Jedda J</t>
  </si>
  <si>
    <t>042-00000023-00</t>
  </si>
  <si>
    <t>Bice Donald E</t>
  </si>
  <si>
    <t>Bice Travis &amp; Kimberly R  JLRS</t>
  </si>
  <si>
    <t>E406</t>
  </si>
  <si>
    <t>008-00000002-04</t>
  </si>
  <si>
    <t>008-00000002-05</t>
  </si>
  <si>
    <t>044-00000858-05</t>
  </si>
  <si>
    <t>Williams Ramona M</t>
  </si>
  <si>
    <t>Burris Bonita Gayle</t>
  </si>
  <si>
    <t>033-00000168-02</t>
  </si>
  <si>
    <t>Harford Brian S</t>
  </si>
  <si>
    <t>Yoder Dwaine J &amp; Katie Mae  JLRS</t>
  </si>
  <si>
    <t>E407</t>
  </si>
  <si>
    <t>043-00003843-00</t>
  </si>
  <si>
    <t>Hare Brent M</t>
  </si>
  <si>
    <t>Hare Billie J</t>
  </si>
  <si>
    <t>043-00003887-00</t>
  </si>
  <si>
    <t>Smith Richard K &amp; Michael D</t>
  </si>
  <si>
    <t>Careno Pro LLC</t>
  </si>
  <si>
    <t>E409</t>
  </si>
  <si>
    <t>017-00000326-00</t>
  </si>
  <si>
    <t>Mullett Glendon L</t>
  </si>
  <si>
    <t>Mullett Scott D &amp; Lyndsay Kingsley Co TTEES or their SUCC TTEE of The Mullett Family Preservation Trust, dated June 19, 2017</t>
  </si>
  <si>
    <t>043-00000907-00</t>
  </si>
  <si>
    <t>AB Rentals, LLC aka AB Rentals LLC</t>
  </si>
  <si>
    <t>1420 Hay Avenue, LLC</t>
  </si>
  <si>
    <t>E410</t>
  </si>
  <si>
    <t>043-00002883-00</t>
  </si>
  <si>
    <t>Ertle John E (dec'd)</t>
  </si>
  <si>
    <t>Ertle Ronda C</t>
  </si>
  <si>
    <t>E408</t>
  </si>
  <si>
    <t>021-00000164-00</t>
  </si>
  <si>
    <t>Keener Larry &amp; Hildreth</t>
  </si>
  <si>
    <t>043-00002701-00</t>
  </si>
  <si>
    <t>043-00002702-00</t>
  </si>
  <si>
    <t>043-00002703-00</t>
  </si>
  <si>
    <t>043-00002704-00</t>
  </si>
  <si>
    <t>037-00000108-00</t>
  </si>
  <si>
    <t>037-00000617-00</t>
  </si>
  <si>
    <t>Veigel Jack K</t>
  </si>
  <si>
    <t>Trico Land Co, LLC</t>
  </si>
  <si>
    <t>037-00000197-00</t>
  </si>
  <si>
    <t>037-00000591-00</t>
  </si>
  <si>
    <t>Veigel Jack K &amp; Jones Diane M</t>
  </si>
  <si>
    <t>017-00000320-00</t>
  </si>
  <si>
    <t>Casey Bonita B nka Bonita Gayle Burris</t>
  </si>
  <si>
    <t>Yoder Joseph &amp; Linda JLRS</t>
  </si>
  <si>
    <t>E411</t>
  </si>
  <si>
    <t>004-00000709-01</t>
  </si>
  <si>
    <t>Shrimplin Christina Lynn Mansfield/Shrimplin</t>
  </si>
  <si>
    <t>Shrimplin Daniel Clarence</t>
  </si>
  <si>
    <t>015-00000112-00</t>
  </si>
  <si>
    <t>015-00000110-00</t>
  </si>
  <si>
    <t>015-00000111-00</t>
  </si>
  <si>
    <t>Roush Frances</t>
  </si>
  <si>
    <t>E412</t>
  </si>
  <si>
    <t>043-00001847-00</t>
  </si>
  <si>
    <t>043-00001848-00</t>
  </si>
  <si>
    <t>043-00001095-00</t>
  </si>
  <si>
    <t>Helbling Timothy A</t>
  </si>
  <si>
    <t>Helbling Timothy A &amp; Pamela S JLRS</t>
  </si>
  <si>
    <t>E413</t>
  </si>
  <si>
    <t>042-00000440-08</t>
  </si>
  <si>
    <t>Geese Marc A, Ronald L &amp; Terrence E</t>
  </si>
  <si>
    <t>Geese Marc A &amp; Louissa J JLRS</t>
  </si>
  <si>
    <t>043-00001726-00</t>
  </si>
  <si>
    <t>Haight Sherry Lynn</t>
  </si>
  <si>
    <t>Taylor Tanya S</t>
  </si>
  <si>
    <t>Deutsche Bank National Trust Company TTEE for the Home Equity Mortgage Loan Asset-Backed Trust</t>
  </si>
  <si>
    <t>Kready Evan</t>
  </si>
  <si>
    <t>E414</t>
  </si>
  <si>
    <t>013-00000111-00</t>
  </si>
  <si>
    <t>Buker David A (dec'd)</t>
  </si>
  <si>
    <t>Buker Diane M</t>
  </si>
  <si>
    <t>029-00001313-00</t>
  </si>
  <si>
    <t>029-00001336-00</t>
  </si>
  <si>
    <t>Kobel Larry L TTEE of the Larry L Kobel Trust Dated September 26, 2006 and Kobel Judy A TTEE of the Judy A Kobel Trust Dated September 26, 2006</t>
  </si>
  <si>
    <t>Tyler Roger M &amp; Nancy J JLRS</t>
  </si>
  <si>
    <t>E415</t>
  </si>
  <si>
    <t>043-00003257-00</t>
  </si>
  <si>
    <t>Watson William D</t>
  </si>
  <si>
    <t>Gordon Ronnie R &amp; Thalia</t>
  </si>
  <si>
    <t>E416</t>
  </si>
  <si>
    <t>042-00000483-00</t>
  </si>
  <si>
    <t>One Stop Computer Corporation</t>
  </si>
  <si>
    <t>Amanda Hayes</t>
  </si>
  <si>
    <t>E417</t>
  </si>
  <si>
    <t>031-00000072-00</t>
  </si>
  <si>
    <t>Yoder Owen M &amp; Christena M</t>
  </si>
  <si>
    <t>Yoder Woodlands Ltd</t>
  </si>
  <si>
    <t>042-00000928-00</t>
  </si>
  <si>
    <t>Gaumer Debra L</t>
  </si>
  <si>
    <t>Mullen Matthew P TTEE or any successor trustee of the Matthew P Mullen Revocable Trust dated February 12, 2008</t>
  </si>
  <si>
    <t>E418</t>
  </si>
  <si>
    <t>017-00000516-06</t>
  </si>
  <si>
    <t>Warren Brian E</t>
  </si>
  <si>
    <t>Warren Donald E II</t>
  </si>
  <si>
    <t>E419</t>
  </si>
  <si>
    <t>043-00000930-17</t>
  </si>
  <si>
    <t>Autumn Greens LLC</t>
  </si>
  <si>
    <t>Harden Evelyn D</t>
  </si>
  <si>
    <t>E420</t>
  </si>
  <si>
    <t>Moody Daniel L Jr &amp; Betsy M</t>
  </si>
  <si>
    <t>043-00005688-00</t>
  </si>
  <si>
    <t>Hill Judith Lilja et al</t>
  </si>
  <si>
    <t>Conidi Thomas R &amp; Beth A JLRS</t>
  </si>
  <si>
    <t>E421</t>
  </si>
  <si>
    <t>043-00003955-00</t>
  </si>
  <si>
    <t>44x130</t>
  </si>
  <si>
    <t>Domer Beverly A (dec'd)</t>
  </si>
  <si>
    <t>Domer Robert E TTEE of the Robert E Domer &amp; Beverly A Domer Joint Living Trust dated 11/12/2015</t>
  </si>
  <si>
    <t>014-00000277-01</t>
  </si>
  <si>
    <t>Wilson Dan E &amp; Moore Carla D TTEES of the Wilson Moore Family Trust Agreement</t>
  </si>
  <si>
    <t>Gruhn Donald A &amp; Alica E JLRS</t>
  </si>
  <si>
    <t>043-00005162-00</t>
  </si>
  <si>
    <t>Florence Linda M</t>
  </si>
  <si>
    <t>E422</t>
  </si>
  <si>
    <t>035-00000244-00</t>
  </si>
  <si>
    <t>Graves Wilbur L III (dec'd)</t>
  </si>
  <si>
    <t>Graves Karen Ann</t>
  </si>
  <si>
    <t>Jefferson Minerals, LLC</t>
  </si>
  <si>
    <t>007-00000037-99</t>
  </si>
  <si>
    <t>Miller Willis &amp; Katie CO TTEES of the Miller Family Living Trust dated June 17, 2004</t>
  </si>
  <si>
    <t>mineral</t>
  </si>
  <si>
    <t>038-00000680-00</t>
  </si>
  <si>
    <t>Lawrence Investments of Ohio Inc</t>
  </si>
  <si>
    <t>Hall Jeanette Sue</t>
  </si>
  <si>
    <t>013-00000128-00</t>
  </si>
  <si>
    <t>Mooney Scott C &amp; Sharon</t>
  </si>
  <si>
    <t>Treat Andrea L</t>
  </si>
  <si>
    <t>026-00000834-00</t>
  </si>
  <si>
    <t>026-00000824-00</t>
  </si>
  <si>
    <t>French Gerald, TTEE</t>
  </si>
  <si>
    <t xml:space="preserve">Shreiner Thomas P &amp; Frances L </t>
  </si>
  <si>
    <t>E423</t>
  </si>
  <si>
    <t>032-00000305-08</t>
  </si>
  <si>
    <t>Daily Raymond C (Estate)</t>
  </si>
  <si>
    <t>Daily Rachel A</t>
  </si>
  <si>
    <t>042-00000440-02</t>
  </si>
  <si>
    <t>042-00000171-00</t>
  </si>
  <si>
    <t>042-00000805-00</t>
  </si>
  <si>
    <t>042-00000806-02</t>
  </si>
  <si>
    <t>042-00000806-03</t>
  </si>
  <si>
    <t>Geese Marc A &amp; Louissa J</t>
  </si>
  <si>
    <t>Frame Brian E &amp; Rebecca L  JLRS</t>
  </si>
  <si>
    <t>007-00000008-00</t>
  </si>
  <si>
    <t>007-00000021-00</t>
  </si>
  <si>
    <t>007-00000005-00</t>
  </si>
  <si>
    <t>007-00000001-00</t>
  </si>
  <si>
    <t>007-00000004-00</t>
  </si>
  <si>
    <t>007-00000025-00</t>
  </si>
  <si>
    <t>007-00000033-00</t>
  </si>
  <si>
    <t>007-00000034-00</t>
  </si>
  <si>
    <t>007-00000035-00</t>
  </si>
  <si>
    <t>007-00000040-00</t>
  </si>
  <si>
    <t>007-00000030-00</t>
  </si>
  <si>
    <t>007-00000031-00</t>
  </si>
  <si>
    <t>E424</t>
  </si>
  <si>
    <t>045-00000098-00</t>
  </si>
  <si>
    <t>Ott Craig R</t>
  </si>
  <si>
    <t>Ott Craig R &amp; Pamela S JLRS</t>
  </si>
  <si>
    <t>E425</t>
  </si>
  <si>
    <t>035-00000100-00</t>
  </si>
  <si>
    <t>Freeman Stephen J</t>
  </si>
  <si>
    <t>Bryant J Elaine</t>
  </si>
  <si>
    <t>014-00000188-12</t>
  </si>
  <si>
    <t>Middaugh Matthew</t>
  </si>
  <si>
    <t>010-00000611-00</t>
  </si>
  <si>
    <t>Muldrew Kenneth R</t>
  </si>
  <si>
    <t>Redman Randall II</t>
  </si>
  <si>
    <t>6260 (gift)</t>
  </si>
  <si>
    <t>Domer Robert E &amp;</t>
  </si>
  <si>
    <t>Stickdorn Kyle &amp; Kayla</t>
  </si>
  <si>
    <t>E426</t>
  </si>
  <si>
    <t>005-00000207-00</t>
  </si>
  <si>
    <t>Towner Owen</t>
  </si>
  <si>
    <t>Towner Gregory et al</t>
  </si>
  <si>
    <t>E427</t>
  </si>
  <si>
    <t>Towner Gregory et al jlrs</t>
  </si>
  <si>
    <t>039-00000082-05</t>
  </si>
  <si>
    <t>Phillips Terry j &amp; Lakin N</t>
  </si>
  <si>
    <t>033-402-00</t>
  </si>
  <si>
    <t>Veon William &amp; Quinn A</t>
  </si>
  <si>
    <t>Ross Brock &amp; Kelly</t>
  </si>
  <si>
    <t>024-00000030-03</t>
  </si>
  <si>
    <t>Frazier Lora Jean</t>
  </si>
  <si>
    <t>Horton Lanzie C Sr (1/3 int)</t>
  </si>
  <si>
    <t>035-00000650-00</t>
  </si>
  <si>
    <t>Laughlin Edith E TTEE of the Edith E Laughlin Revocable Living Trust dated August 2, 2006</t>
  </si>
  <si>
    <t>Wolfe Carol A, Sampsel Sharon L and Laughlin David L</t>
  </si>
  <si>
    <t>E428</t>
  </si>
  <si>
    <t>017-00001112-00</t>
  </si>
  <si>
    <t>017-00001113-00</t>
  </si>
  <si>
    <t>Hittle Harry F Jr &amp; Cathy aka Cathy J JLRS</t>
  </si>
  <si>
    <t>Hittle Harry F Jr &amp; Cathy aka Cathy J</t>
  </si>
  <si>
    <t>035-000006881-00</t>
  </si>
  <si>
    <t>Guthrie Ora A (dec'd)</t>
  </si>
  <si>
    <t>Moore Kyle H &amp; Haight Heather J JLRS</t>
  </si>
  <si>
    <t>E429</t>
  </si>
  <si>
    <t>041-00000187-02</t>
  </si>
  <si>
    <t>Stevens Nancy J (dec'd)</t>
  </si>
  <si>
    <t>Stevens Harold W &amp; Paulla S Emery fka Paula Mulford</t>
  </si>
  <si>
    <t>E430</t>
  </si>
  <si>
    <t>043-00000962-00</t>
  </si>
  <si>
    <t>Stull Richard L III &amp; Dana R</t>
  </si>
  <si>
    <t>Gray Sara &amp; Cody JLRS</t>
  </si>
  <si>
    <t>031-00000121-15</t>
  </si>
  <si>
    <t>Carter Ruth</t>
  </si>
  <si>
    <t>Thornberry James Arthur Jr</t>
  </si>
  <si>
    <t>043-00004580-00</t>
  </si>
  <si>
    <t>043-00004581-00</t>
  </si>
  <si>
    <t>36.5 x 86.6</t>
  </si>
  <si>
    <t>15 x 86.6</t>
  </si>
  <si>
    <t>Workman Robert C &amp; Theresa M  JLRS</t>
  </si>
  <si>
    <t>E431</t>
  </si>
  <si>
    <t>002-00000260-00</t>
  </si>
  <si>
    <t>002-00000259-03</t>
  </si>
  <si>
    <t xml:space="preserve">Stahl Larry </t>
  </si>
  <si>
    <t>Childress Bruce</t>
  </si>
  <si>
    <t>releasing oil &amp; gas</t>
  </si>
  <si>
    <t>E432</t>
  </si>
  <si>
    <t>029-00000200-00</t>
  </si>
  <si>
    <t>029-00001281-02</t>
  </si>
  <si>
    <t>029-00001281-06</t>
  </si>
  <si>
    <t>029-00000330-12</t>
  </si>
  <si>
    <t>029-00000334-05</t>
  </si>
  <si>
    <t>Hoobler Farms LLC</t>
  </si>
  <si>
    <t>Hoobler Robin W &amp; Leslie A</t>
  </si>
  <si>
    <t>004-00000272-00</t>
  </si>
  <si>
    <t>Weller Dale L &amp; Beverly M</t>
  </si>
  <si>
    <t>Thompson Justin T</t>
  </si>
  <si>
    <t>Rassman Julie aka Julie Bluck &amp; Rusty Bluck</t>
  </si>
  <si>
    <t>Bluck Tracy &amp; Jennifer JLRS</t>
  </si>
  <si>
    <t>E433</t>
  </si>
  <si>
    <t>006-00000166-02</t>
  </si>
  <si>
    <t>Hinds Robert M</t>
  </si>
  <si>
    <t>Hinds Robert M &amp; Kelly L   JLRS</t>
  </si>
  <si>
    <t>E434</t>
  </si>
  <si>
    <t>029-00001280-00</t>
  </si>
  <si>
    <t>029-00001281-00</t>
  </si>
  <si>
    <t>Hoobler Robin W aka Robin William &amp; Leslie A aka Leslie Anne</t>
  </si>
  <si>
    <t>Hoobler Robin W &amp; Leslie A JLRS</t>
  </si>
  <si>
    <t>018-00000033-01</t>
  </si>
  <si>
    <t>Rassman Julie</t>
  </si>
  <si>
    <t>018-00000033-000</t>
  </si>
  <si>
    <t>Bluck Rusty</t>
  </si>
  <si>
    <t>044-00000464-00</t>
  </si>
  <si>
    <t>Boylan Brian R</t>
  </si>
  <si>
    <t>Phillips Andrea &amp; Matthew JLRS</t>
  </si>
  <si>
    <t>043-00001198-00</t>
  </si>
  <si>
    <t>48 x 80.8</t>
  </si>
  <si>
    <t>Brillhart Daniel H</t>
  </si>
  <si>
    <t>Callahan Jeanne Davis</t>
  </si>
  <si>
    <t>043-00004941-00</t>
  </si>
  <si>
    <t>043-00004942-00</t>
  </si>
  <si>
    <t>Andrews Kaley N aka Kayley N</t>
  </si>
  <si>
    <t>Stewart Betty Jo</t>
  </si>
  <si>
    <t>043-00004755-00</t>
  </si>
  <si>
    <t>244.74 x 162.07</t>
  </si>
  <si>
    <t>Wolfe Janet A</t>
  </si>
  <si>
    <t>Crossley Joseph D &amp; Amanda D   JLRS</t>
  </si>
  <si>
    <t>010-00000882-00</t>
  </si>
  <si>
    <t xml:space="preserve">Keirns Joy W &amp; Steven </t>
  </si>
  <si>
    <t>E435</t>
  </si>
  <si>
    <t>043-00003509-00</t>
  </si>
  <si>
    <t>Olinger Max B (1/2 int)</t>
  </si>
  <si>
    <t>Olinger Max B &amp; Mary L JLRS</t>
  </si>
  <si>
    <t>003-00000876-20</t>
  </si>
  <si>
    <t>Phillips Shawn P &amp; Dalena L</t>
  </si>
  <si>
    <t>Nickerson James B &amp; Kristen K JLRS</t>
  </si>
  <si>
    <t>003-00000876-21</t>
  </si>
  <si>
    <t>E436</t>
  </si>
  <si>
    <t>043-00005269-00</t>
  </si>
  <si>
    <t>Olinger Mary L</t>
  </si>
  <si>
    <t>E438</t>
  </si>
  <si>
    <t>004-00000383-00</t>
  </si>
  <si>
    <t>Shrimplin Daniel S &amp; Kelly L</t>
  </si>
  <si>
    <t>Shrimplin Daniel S &amp; Kelly L   JLRS</t>
  </si>
  <si>
    <t>E439</t>
  </si>
  <si>
    <t>Shrimplin Doris M  -LE</t>
  </si>
  <si>
    <t xml:space="preserve">Shrimplin Daniel S &amp; Kelly L  </t>
  </si>
  <si>
    <t>E440</t>
  </si>
  <si>
    <t>004-00000387-00</t>
  </si>
  <si>
    <t>004-00000386-00</t>
  </si>
  <si>
    <t>Shirmplin Daniel &amp; Kelly</t>
  </si>
  <si>
    <t>E437</t>
  </si>
  <si>
    <t>033-00000141-00</t>
  </si>
  <si>
    <t>Vance William David &amp; Margarete M</t>
  </si>
  <si>
    <t>Vance Margarete Marie</t>
  </si>
  <si>
    <t>043-00004812-00</t>
  </si>
  <si>
    <t>Nelson Tracy Jean</t>
  </si>
  <si>
    <t>Rivera Devin K</t>
  </si>
  <si>
    <t>043-00006045-08</t>
  </si>
  <si>
    <t>Teckmeyer Joetta J</t>
  </si>
  <si>
    <t xml:space="preserve">HSBC Bank USA </t>
  </si>
  <si>
    <t>043-00000235-00</t>
  </si>
  <si>
    <t>50 x 117.5</t>
  </si>
  <si>
    <t>Woods Beverly A &amp; James A</t>
  </si>
  <si>
    <t>Thomas Weaver</t>
  </si>
  <si>
    <t>E441</t>
  </si>
  <si>
    <t>043-00004742-00</t>
  </si>
  <si>
    <t>140 x 176.75</t>
  </si>
  <si>
    <t>Jones Jason M &amp; Dawnya R</t>
  </si>
  <si>
    <t>043-00006083-07</t>
  </si>
  <si>
    <t>Hitchens Steven L</t>
  </si>
  <si>
    <t>1991 Otsego Ave LLC</t>
  </si>
  <si>
    <t>017-00000659-00</t>
  </si>
  <si>
    <t>Barnett Cory R &amp; Ashley A</t>
  </si>
  <si>
    <t>Snodgrass Tina K</t>
  </si>
  <si>
    <t>E442</t>
  </si>
  <si>
    <t>017-00000061-00</t>
  </si>
  <si>
    <t>Blaine aka Boyd J Blaine (remove LE)</t>
  </si>
  <si>
    <t>Kaufman Jeremy R &amp; Nathan A</t>
  </si>
  <si>
    <t>Moran Gerald &amp; Judy   JLRS</t>
  </si>
  <si>
    <t>E443</t>
  </si>
  <si>
    <t>018-00000928-00</t>
  </si>
  <si>
    <t>Schrickel Phillip B &amp; Catherine E</t>
  </si>
  <si>
    <t>PC Schrickel Enterprises LLC</t>
  </si>
  <si>
    <t>E444</t>
  </si>
  <si>
    <t>042-00000233-00</t>
  </si>
  <si>
    <t>Masters Ruby E</t>
  </si>
  <si>
    <t xml:space="preserve">Masters Glen </t>
  </si>
  <si>
    <t>Masters Glen</t>
  </si>
  <si>
    <t>Masters Dale/ Briggs Linda/ Bobbitt Carol</t>
  </si>
  <si>
    <t>Troyer Leroy &amp; Susie   JLRS</t>
  </si>
  <si>
    <t>E445</t>
  </si>
  <si>
    <t>042-00000215-00</t>
  </si>
  <si>
    <t>Emler William R (dec'd)</t>
  </si>
  <si>
    <t>Emler Stella</t>
  </si>
  <si>
    <t>043-00006379-07</t>
  </si>
  <si>
    <t>Smith Robert Edward &amp; Elaine Ferrell</t>
  </si>
  <si>
    <t>Thompson Jason A &amp; Carly C JLRS</t>
  </si>
  <si>
    <t>E446</t>
  </si>
  <si>
    <t>038-00000705-00</t>
  </si>
  <si>
    <t>Akers Donald R (dec'd)</t>
  </si>
  <si>
    <t>Akers Evelyn Colean</t>
  </si>
  <si>
    <t>043-00004244-00</t>
  </si>
  <si>
    <t>043-00004245-00</t>
  </si>
  <si>
    <t>Kirker Teresa Nan</t>
  </si>
  <si>
    <t>Andrews Michael K &amp; Kayley N JLRS</t>
  </si>
  <si>
    <t>043-00005701-00</t>
  </si>
  <si>
    <t>Hall Davey Lee aka Davey L</t>
  </si>
  <si>
    <t>Chapman Garrett &amp; Erika JLRS</t>
  </si>
  <si>
    <t>043-00003130-00</t>
  </si>
  <si>
    <t>Parks Glenna L aka Glenna</t>
  </si>
  <si>
    <t>Wright Michael L</t>
  </si>
  <si>
    <t>E447</t>
  </si>
  <si>
    <t>023-00000210-00</t>
  </si>
  <si>
    <t>Wachtel Family Farms LLC</t>
  </si>
  <si>
    <t>Releasing Occuplancy Rights for Wachtel Donald D &amp; Hazel I</t>
  </si>
  <si>
    <t>027-00000069-02</t>
  </si>
  <si>
    <t>Lorain National Bank</t>
  </si>
  <si>
    <t>Baird John</t>
  </si>
  <si>
    <t>027-0000058-01</t>
  </si>
  <si>
    <t>E448</t>
  </si>
  <si>
    <t>037-00000936-00</t>
  </si>
  <si>
    <t>037-00000397-00</t>
  </si>
  <si>
    <t>Cunningham Brandon M</t>
  </si>
  <si>
    <t>Cunningham Lauren D</t>
  </si>
  <si>
    <t>043-00005320-00</t>
  </si>
  <si>
    <t>Cross Improvements LLC</t>
  </si>
  <si>
    <t>Cosmar Gregory M &amp; Kathleen A Eagon-Cosmar</t>
  </si>
  <si>
    <t>043-00001151-00</t>
  </si>
  <si>
    <t>Maitland Thomas J Jr</t>
  </si>
  <si>
    <t>033-00000302-00</t>
  </si>
  <si>
    <t>Artrip Gary J &amp; Brian K</t>
  </si>
  <si>
    <t>Miller Levi E &amp; Martha J JLRS</t>
  </si>
  <si>
    <t>042-00000057-00</t>
  </si>
  <si>
    <t>Raber Mark &amp; Esta</t>
  </si>
  <si>
    <t>Hershberger Benjamin V &amp; Marlene  JLRS</t>
  </si>
  <si>
    <t>016-00000036-00</t>
  </si>
  <si>
    <t>Hawkins Ethel L</t>
  </si>
  <si>
    <t>Zornes Shane &amp; Tonya K</t>
  </si>
  <si>
    <t>014-00000994-00</t>
  </si>
  <si>
    <t>Helmick Melissa &amp; Timothy  TTEES of the Marilyn F Dusenbeerry Spousal Estate Trust Dated September 16, 2004 amended April 19, 2011 and TTEES of the Marilyn F. Dusenberry Family Trust dated September 16, 2004 amended April 19, 2011</t>
  </si>
  <si>
    <t>Shrum Eugene C</t>
  </si>
  <si>
    <t>043-00006281-00</t>
  </si>
  <si>
    <t>043-00006378-00</t>
  </si>
  <si>
    <t>043-15127015-01</t>
  </si>
  <si>
    <t>10.2 x 162.30</t>
  </si>
  <si>
    <t>Barrick Jeffrey &amp; Mary Catherine</t>
  </si>
  <si>
    <t>Stevison Frank H &amp; Linda A   JLRS</t>
  </si>
  <si>
    <t>044-00000096-01</t>
  </si>
  <si>
    <t>Cartfeldt Anthony J et al</t>
  </si>
  <si>
    <t>Wells Mary Jo</t>
  </si>
  <si>
    <t>004-00000380-00</t>
  </si>
  <si>
    <t>Shepler Thomas W</t>
  </si>
  <si>
    <t>Jacobs James G &amp; Beverly J JLRS</t>
  </si>
  <si>
    <t>2 checks</t>
  </si>
  <si>
    <t>043-00001183-01</t>
  </si>
  <si>
    <t xml:space="preserve">Knicely Robert L et al </t>
  </si>
  <si>
    <t>Ashcraft Donna F TTEE of the Donna F Ashcraft Living Trust dated August 13, 2004</t>
  </si>
  <si>
    <t>E449</t>
  </si>
  <si>
    <t>044-00000525-00</t>
  </si>
  <si>
    <t xml:space="preserve">Sharier Harold J Sr </t>
  </si>
  <si>
    <t>Sharier Harold J &amp; Ruby M JLRS</t>
  </si>
  <si>
    <t>033-00000275-00</t>
  </si>
  <si>
    <t>Troyer William &amp; Erma Sue</t>
  </si>
  <si>
    <t>Troyer Paul D &amp; Martha A JLRS</t>
  </si>
  <si>
    <t>032-00000284-00</t>
  </si>
  <si>
    <t>Rockey Virginia A</t>
  </si>
  <si>
    <t>Swick Randy L</t>
  </si>
  <si>
    <t>E450</t>
  </si>
  <si>
    <t>Jones William J (dec'd)</t>
  </si>
  <si>
    <t>Jones Elizabeth K</t>
  </si>
  <si>
    <t>E451</t>
  </si>
  <si>
    <t>Carlfeldt Herbert E (dec'd)</t>
  </si>
  <si>
    <t>Wells Mary Jo et al</t>
  </si>
  <si>
    <t>003-00000876-09</t>
  </si>
  <si>
    <t>Radford Leah C</t>
  </si>
  <si>
    <t>Hershberger Perry D</t>
  </si>
  <si>
    <t>Emery Paulla S</t>
  </si>
  <si>
    <t>Stevens Harold W</t>
  </si>
  <si>
    <t>E452</t>
  </si>
  <si>
    <t>043-0000141000</t>
  </si>
  <si>
    <t>Nicely Donald L &amp; Angela S</t>
  </si>
  <si>
    <t>The Bank of New York Mellon et al</t>
  </si>
  <si>
    <t>020-00000094-00</t>
  </si>
  <si>
    <t>Cameron Leasing LTD</t>
  </si>
  <si>
    <t>Roth Joseph H &amp; Lauren E</t>
  </si>
  <si>
    <t>E453</t>
  </si>
  <si>
    <t>031-00000055-12</t>
  </si>
  <si>
    <t>Parsons Warren J Jr (dec'd)</t>
  </si>
  <si>
    <t>Parsons Lareita C</t>
  </si>
  <si>
    <t>043-00005607-00</t>
  </si>
  <si>
    <t>Desender Donald L (dec'd)</t>
  </si>
  <si>
    <t>Desender Dixie J</t>
  </si>
  <si>
    <t>E454</t>
  </si>
  <si>
    <t>E456</t>
  </si>
  <si>
    <t>021-00000338-00</t>
  </si>
  <si>
    <t>018-00000579-05</t>
  </si>
  <si>
    <t>Faust Rhonda S</t>
  </si>
  <si>
    <t>Lynch Jeremy &amp; Candice JLRS</t>
  </si>
  <si>
    <t>Hilltop Land Ltd</t>
  </si>
  <si>
    <t>Raber Raymond</t>
  </si>
  <si>
    <t>E455</t>
  </si>
  <si>
    <t>005-00000534-09</t>
  </si>
  <si>
    <t>Schar Mike</t>
  </si>
  <si>
    <t>Schar Teresa M</t>
  </si>
  <si>
    <t>E457</t>
  </si>
  <si>
    <t>010-00000806-01</t>
  </si>
  <si>
    <t>010-00000806-00</t>
  </si>
  <si>
    <t>010-00000806-02</t>
  </si>
  <si>
    <t>Duke Engery Conesville LLC et al</t>
  </si>
  <si>
    <t>AEP Generation Resources Inc</t>
  </si>
  <si>
    <t>E458</t>
  </si>
  <si>
    <t>044-00000284-00</t>
  </si>
  <si>
    <t>Eckelberry John Jay</t>
  </si>
  <si>
    <t>Eckelberry John Jay &amp; Linda L JLRS</t>
  </si>
  <si>
    <t>E459</t>
  </si>
  <si>
    <t>020-00000406-00</t>
  </si>
  <si>
    <t>020-00000407-00</t>
  </si>
  <si>
    <t>Davis Timothy D &amp; Vicki S</t>
  </si>
  <si>
    <t>Davis Timothy D</t>
  </si>
  <si>
    <t>034-00000027-00</t>
  </si>
  <si>
    <t>034-01300046-01</t>
  </si>
  <si>
    <t>Smith Henry G III</t>
  </si>
  <si>
    <t>Walhonding Hills Campground Inc</t>
  </si>
  <si>
    <t>017-00000563-00</t>
  </si>
  <si>
    <t>017-00000565-00</t>
  </si>
  <si>
    <t>Schmidt Judy L</t>
  </si>
  <si>
    <t>Wisecarver David M</t>
  </si>
  <si>
    <t>E460</t>
  </si>
  <si>
    <t>043-00002469-00</t>
  </si>
  <si>
    <t>Young Pamela F</t>
  </si>
  <si>
    <t>Young Joseph B &amp; Pamela F JLRS</t>
  </si>
  <si>
    <t>E461</t>
  </si>
  <si>
    <t>042-00000068-00</t>
  </si>
  <si>
    <t>042-00000109-00</t>
  </si>
  <si>
    <t>Troendly Julie A (dec'd)</t>
  </si>
  <si>
    <t>Troendly Stephen J</t>
  </si>
  <si>
    <t>Lock Tonya L</t>
  </si>
  <si>
    <t>023-00000179-00</t>
  </si>
  <si>
    <t>017-00000390-07</t>
  </si>
  <si>
    <t>017-00000390-08</t>
  </si>
  <si>
    <t>017-00000390-09</t>
  </si>
  <si>
    <t>023-00000179-16</t>
  </si>
  <si>
    <t>Allen William B</t>
  </si>
  <si>
    <t>Yehnart Harry L JR &amp; Barbara</t>
  </si>
  <si>
    <t>043-00000930-01</t>
  </si>
  <si>
    <t>1433 Walnut Street LLC</t>
  </si>
  <si>
    <t>E462</t>
  </si>
  <si>
    <t>032-00000275-01</t>
  </si>
  <si>
    <t>White Eric D</t>
  </si>
  <si>
    <t>White Eric D &amp; Samantha L   JLRS</t>
  </si>
  <si>
    <t>Wengerd David</t>
  </si>
  <si>
    <t>Mast Norman M &amp; Lorene   JLRS</t>
  </si>
  <si>
    <t>Zimmerman Daryl Glenn (Estate)</t>
  </si>
  <si>
    <t>020-00000212-00</t>
  </si>
  <si>
    <t>020-00000211-00</t>
  </si>
  <si>
    <t>Bates Betty S</t>
  </si>
  <si>
    <t>J&amp;R Homes LLC</t>
  </si>
  <si>
    <t>E463</t>
  </si>
  <si>
    <t>018-00000180-02</t>
  </si>
  <si>
    <t>018-00000180-03</t>
  </si>
  <si>
    <t>018-00000180-07</t>
  </si>
  <si>
    <t>018-00000287-01</t>
  </si>
  <si>
    <t>018-00000412-00</t>
  </si>
  <si>
    <t>018-00000478-00</t>
  </si>
  <si>
    <t>018-00000479-00</t>
  </si>
  <si>
    <t>018-00000480-00</t>
  </si>
  <si>
    <t>018-00000582-01</t>
  </si>
  <si>
    <t>018-00000582-00</t>
  </si>
  <si>
    <t>018-00000583-00</t>
  </si>
  <si>
    <t>018-00001421-00</t>
  </si>
  <si>
    <t>018-00001411-00</t>
  </si>
  <si>
    <t>018-00001410-00</t>
  </si>
  <si>
    <t>018-00000481-00</t>
  </si>
  <si>
    <t>Schumaker Family Trust</t>
  </si>
  <si>
    <t>Schumaker Todd &amp; Chad, Co-TTEES</t>
  </si>
  <si>
    <t>E465</t>
  </si>
  <si>
    <t>014-00000112-00</t>
  </si>
  <si>
    <t>Davis Susan E aka Susan</t>
  </si>
  <si>
    <t>E464</t>
  </si>
  <si>
    <t>Graves Emily Jean (1/2 int)</t>
  </si>
  <si>
    <t>Graves David Isaac &amp; Aaron Wolfe</t>
  </si>
  <si>
    <t>043-00001017-00</t>
  </si>
  <si>
    <t>Endsley Larry A &amp; Tina M</t>
  </si>
  <si>
    <t>Vansickle Michael A</t>
  </si>
  <si>
    <t>033-00000389-01</t>
  </si>
  <si>
    <t>Artrip Gary J &amp; Eva L  JLRS</t>
  </si>
  <si>
    <t>043-00005527-00</t>
  </si>
  <si>
    <t>043-00005528-00</t>
  </si>
  <si>
    <t>043-00005529-00</t>
  </si>
  <si>
    <t>65 x 130</t>
  </si>
  <si>
    <t>37 x 111</t>
  </si>
  <si>
    <t>Nowak Denise A</t>
  </si>
  <si>
    <t>Song Isaac B</t>
  </si>
  <si>
    <t>035-00000034-00</t>
  </si>
  <si>
    <t>Specialty Packaging Company LLC</t>
  </si>
  <si>
    <t>Albert Land Investment/ John W Albert</t>
  </si>
  <si>
    <t>E466</t>
  </si>
  <si>
    <t>017-00000130-00</t>
  </si>
  <si>
    <t>Farmer Cynthia K et al</t>
  </si>
  <si>
    <t>Dreher Brice E (dec'd)</t>
  </si>
  <si>
    <t>Butler Erin J et al</t>
  </si>
  <si>
    <t>Collins Wenda Jill</t>
  </si>
  <si>
    <t>010-00000857-04</t>
  </si>
  <si>
    <t>Mullet Rick L &amp; Tami R JLRS and Mullet Rowdi &amp; Marissa JLRS</t>
  </si>
  <si>
    <t>E467</t>
  </si>
  <si>
    <t>E468</t>
  </si>
  <si>
    <t>026-00000815-02</t>
  </si>
  <si>
    <t>Campbell Joseph L &amp; Salle Jo</t>
  </si>
  <si>
    <t>Campbell James E &amp; Diana J. Keefer</t>
  </si>
  <si>
    <t>E469</t>
  </si>
  <si>
    <t>043-00005135-00</t>
  </si>
  <si>
    <t>Croft Leslie A</t>
  </si>
  <si>
    <t>Croft Whitney J &amp; Leslie A JLRS</t>
  </si>
  <si>
    <t>031-00000183-17</t>
  </si>
  <si>
    <t>Maringer Properties LLC</t>
  </si>
  <si>
    <t>Beckett John &amp; Julie</t>
  </si>
  <si>
    <t>E470</t>
  </si>
  <si>
    <t>042-00000990-00</t>
  </si>
  <si>
    <t>Olinger Jeffrey B &amp; Kimberly S</t>
  </si>
  <si>
    <t>Olinger Jeffrey B &amp; Kimberly S   JLRS</t>
  </si>
  <si>
    <t>013-00000412-05</t>
  </si>
  <si>
    <t>Stotler E Sharlee</t>
  </si>
  <si>
    <t>Stotler E Sharlee &amp; Steven H</t>
  </si>
  <si>
    <t>013-00000412-02</t>
  </si>
  <si>
    <t>013-00000382-01</t>
  </si>
  <si>
    <t>013-00000382-02</t>
  </si>
  <si>
    <t>Mason James E &amp; Ljane K Wahl-Mason</t>
  </si>
  <si>
    <t>Linnen William P &amp; Shelly &amp; Melissa DeCara</t>
  </si>
  <si>
    <t>026-00000127-00</t>
  </si>
  <si>
    <t>Troyer David N &amp; Mary R</t>
  </si>
  <si>
    <t>Raber John &amp; Elsie JLRS</t>
  </si>
  <si>
    <t>013-00008866-00</t>
  </si>
  <si>
    <t xml:space="preserve">Wright Michael L &amp; Donna L   </t>
  </si>
  <si>
    <t>JD CR6 LTD</t>
  </si>
  <si>
    <t>Watson Michael Todd</t>
  </si>
  <si>
    <t>E471</t>
  </si>
  <si>
    <t>Estate of Werner A Winkelmann (dec'd)</t>
  </si>
  <si>
    <t>Estate of Margrit M Winkelmann (dec'd) any interest</t>
  </si>
  <si>
    <t>021-00000551-00</t>
  </si>
  <si>
    <t>72 x 152</t>
  </si>
  <si>
    <t>Endsley Larry A &amp; Tina M/ LFP 17 LLC</t>
  </si>
  <si>
    <t>Wilson Donald L &amp; Sandra L   JLRS</t>
  </si>
  <si>
    <t>E472</t>
  </si>
  <si>
    <t>018-00001155-00</t>
  </si>
  <si>
    <t>018-00001156-01</t>
  </si>
  <si>
    <t>Hughes Charles A II (dec'd)</t>
  </si>
  <si>
    <t>Hughes Mary C</t>
  </si>
  <si>
    <t>E473</t>
  </si>
  <si>
    <t>Wilson Michael L &amp; Andrea C</t>
  </si>
  <si>
    <t>E475</t>
  </si>
  <si>
    <t>Wilson Patricia Ann</t>
  </si>
  <si>
    <t>E474</t>
  </si>
  <si>
    <t>013-00000903-01</t>
  </si>
  <si>
    <t>Wilson Thomas A</t>
  </si>
  <si>
    <t>Deutsche Bank Nation Trust Co as TTEE</t>
  </si>
  <si>
    <t>Lawrence Joe &amp; Angela L JLRS</t>
  </si>
  <si>
    <t>004-00000429-02</t>
  </si>
  <si>
    <t>Hook Elizabeth &amp; Russell G Farmer</t>
  </si>
  <si>
    <t>Miller Myron R</t>
  </si>
  <si>
    <t>E476</t>
  </si>
  <si>
    <t>Miller Myron R &amp; Nichola R</t>
  </si>
  <si>
    <t>Bailey Harvely J &amp; Barbara L JLRS</t>
  </si>
  <si>
    <t>E477</t>
  </si>
  <si>
    <t>005-00000174-06</t>
  </si>
  <si>
    <t>Beachy David W</t>
  </si>
  <si>
    <t>Tropea Twila</t>
  </si>
  <si>
    <t>010-00000820-00</t>
  </si>
  <si>
    <t>010-00000819-00</t>
  </si>
  <si>
    <t>Hanzie Kevin L &amp; Jeannette D JLRS</t>
  </si>
  <si>
    <t>Selders Kevin A &amp; Jodi L JLRS</t>
  </si>
  <si>
    <t>E480</t>
  </si>
  <si>
    <t>008-00000509-00</t>
  </si>
  <si>
    <t>008-00000471-00</t>
  </si>
  <si>
    <t>Green Chester M &amp; Janice E</t>
  </si>
  <si>
    <t>Green Chester M &amp; Janice E JLRS</t>
  </si>
  <si>
    <t>Parrillo Romona G</t>
  </si>
  <si>
    <t>King Scott A</t>
  </si>
  <si>
    <t>E479</t>
  </si>
  <si>
    <t>E481</t>
  </si>
  <si>
    <t>Wells Mary Jo &amp; Lyngaas Kevin G</t>
  </si>
  <si>
    <t>E478</t>
  </si>
  <si>
    <t>043-00005693-00</t>
  </si>
  <si>
    <t>Williams Ronald L &amp; Mari Beth</t>
  </si>
  <si>
    <t>043-00001483-00</t>
  </si>
  <si>
    <t>49.58 x 196.36</t>
  </si>
  <si>
    <t>Schweitzer Andrea K</t>
  </si>
  <si>
    <t>Reed Melissa A</t>
  </si>
  <si>
    <t>043-00001222-00</t>
  </si>
  <si>
    <t>043-00000015-00</t>
  </si>
  <si>
    <t>54.5 x 60</t>
  </si>
  <si>
    <t>50.5 x 60</t>
  </si>
  <si>
    <t>Ballard Wayne L</t>
  </si>
  <si>
    <t>Johnson McKenna M</t>
  </si>
  <si>
    <t>020-00000856-00</t>
  </si>
  <si>
    <t>020-00000855-00</t>
  </si>
  <si>
    <t>Wills Scott A &amp; Emily E</t>
  </si>
  <si>
    <t>Lusk Jordan M &amp; Taylor N JLRS</t>
  </si>
  <si>
    <t>020-00000253-00</t>
  </si>
  <si>
    <t>Shared Leasing Investments LLC</t>
  </si>
  <si>
    <t>Buckler Jared L &amp; Jan L   JLRS</t>
  </si>
  <si>
    <t>E482</t>
  </si>
  <si>
    <t>043-00004615-01</t>
  </si>
  <si>
    <t>043-00003895-01</t>
  </si>
  <si>
    <t>043-00003610-00</t>
  </si>
  <si>
    <t>043-00003611-00</t>
  </si>
  <si>
    <t>Val Alley</t>
  </si>
  <si>
    <t>Scott Howard R (dec'd)</t>
  </si>
  <si>
    <t>Scott Rodney R &amp; Jeffrey L</t>
  </si>
  <si>
    <t>042-00001018-01</t>
  </si>
  <si>
    <t>042-00000731-00</t>
  </si>
  <si>
    <t>Coblentz Merle R &amp; Rachel L</t>
  </si>
  <si>
    <t>Troyer Roy R</t>
  </si>
  <si>
    <t>E483</t>
  </si>
  <si>
    <t>009-00000094-02</t>
  </si>
  <si>
    <t>009-00000094-12</t>
  </si>
  <si>
    <t>Yoder Marty E &amp; Eli J</t>
  </si>
  <si>
    <t>Yoder Marty E &amp; Fannie   JLRS</t>
  </si>
  <si>
    <t>042-00000715-01</t>
  </si>
  <si>
    <t>Brillhart Scott A &amp; Angela M</t>
  </si>
  <si>
    <t>Troyer Ivan H</t>
  </si>
  <si>
    <t>043-00005256-00</t>
  </si>
  <si>
    <t>Walters Nellie M</t>
  </si>
  <si>
    <t>Terrell Ryan T</t>
  </si>
  <si>
    <t>E484</t>
  </si>
  <si>
    <t>043-00001996-00</t>
  </si>
  <si>
    <t>Daniels Patricia</t>
  </si>
  <si>
    <t>Board of Coshocton County Commissioners</t>
  </si>
  <si>
    <t>n/c</t>
  </si>
  <si>
    <t>E485</t>
  </si>
  <si>
    <t>Goddard Carey L</t>
  </si>
  <si>
    <t>008-00000409-01</t>
  </si>
  <si>
    <t>008-00000200-01</t>
  </si>
  <si>
    <t>Valley View Health Clinic LLC</t>
  </si>
  <si>
    <t>Valley View Realty LLC</t>
  </si>
  <si>
    <t>008-00000220-01</t>
  </si>
  <si>
    <t>008-00000220-03</t>
  </si>
  <si>
    <t>Pfister Teresa L aka Theresa</t>
  </si>
  <si>
    <t>Miller Wayne D</t>
  </si>
  <si>
    <t>013-00000913-00</t>
  </si>
  <si>
    <t>Bush Brenda J</t>
  </si>
  <si>
    <t>Stotts Denise L &amp; Samuel E JLRS</t>
  </si>
  <si>
    <t>Scott Rodney R et al</t>
  </si>
  <si>
    <t>Barrick Jeffrey Craig &amp; Mary Catherine JLRS</t>
  </si>
  <si>
    <t>018-00001618-00</t>
  </si>
  <si>
    <t>018-00001613-00</t>
  </si>
  <si>
    <t>North Land LLC</t>
  </si>
  <si>
    <t>031-00000236-00</t>
  </si>
  <si>
    <t>031-00000237-00</t>
  </si>
  <si>
    <t>Underwood Paul W</t>
  </si>
  <si>
    <t>033-00000327-00</t>
  </si>
  <si>
    <t>Williams Roger James</t>
  </si>
  <si>
    <t>Minniear Donald E &amp; Kelly A</t>
  </si>
  <si>
    <t>043-00001441-00</t>
  </si>
  <si>
    <t>Arnold Charlene M</t>
  </si>
  <si>
    <t>Arnold Debbie A</t>
  </si>
  <si>
    <t>043-00004326-00</t>
  </si>
  <si>
    <t>52 x 150</t>
  </si>
  <si>
    <t>Varnes Audrey</t>
  </si>
  <si>
    <t>Shivers Donovan &amp; 7 Mary Sue</t>
  </si>
  <si>
    <t>029-00000150-00</t>
  </si>
  <si>
    <t>Patrick Ruth Ellen</t>
  </si>
  <si>
    <t>Warden Timothy L &amp; Tacy R   JLRS</t>
  </si>
  <si>
    <t>E486</t>
  </si>
  <si>
    <t>043-00002600-00</t>
  </si>
  <si>
    <t>45.9 x 180</t>
  </si>
  <si>
    <t>Jordan Kristi J</t>
  </si>
  <si>
    <t>Jordan Tracey A</t>
  </si>
  <si>
    <t>Redman Randall III</t>
  </si>
  <si>
    <t>Amore James</t>
  </si>
  <si>
    <t>Wright Jonathon R &amp; Sarah M</t>
  </si>
  <si>
    <t>E487</t>
  </si>
  <si>
    <t>043-00002933-00</t>
  </si>
  <si>
    <t>Nguyen Nu Thi et al</t>
  </si>
  <si>
    <t>Do Chi Ngoc</t>
  </si>
  <si>
    <t>005-00000162-01</t>
  </si>
  <si>
    <t xml:space="preserve">IRA Services Trust Company </t>
  </si>
  <si>
    <t>Miller Michael A</t>
  </si>
  <si>
    <t>005-00000162-02</t>
  </si>
  <si>
    <t>Miggiani Wolfgang P &amp; Lori A</t>
  </si>
  <si>
    <t xml:space="preserve"> = 2 checks (both for $500.50) covers 628 &amp; 629</t>
  </si>
  <si>
    <t>005-00000161-00</t>
  </si>
  <si>
    <t>Miller Roy L</t>
  </si>
  <si>
    <t>018-00000448-00</t>
  </si>
  <si>
    <t>018-00001270-00</t>
  </si>
  <si>
    <t>Custer Dennis J &amp; Lori L</t>
  </si>
  <si>
    <t>Queen William Z &amp; Shelley A</t>
  </si>
  <si>
    <t>010-00000345-00</t>
  </si>
  <si>
    <t>Peterson Michael Paul</t>
  </si>
  <si>
    <t>044-00000111-00</t>
  </si>
  <si>
    <t>044-00000112-00</t>
  </si>
  <si>
    <t>Nelson Robert L</t>
  </si>
  <si>
    <t>Akers Evelyn C</t>
  </si>
  <si>
    <t>Sensabaugh Daniel S</t>
  </si>
  <si>
    <t>Lingo Al et al</t>
  </si>
  <si>
    <t>Stafford Burl &amp; Runalda J JLRS</t>
  </si>
  <si>
    <t>Hatton Thomas D</t>
  </si>
  <si>
    <t>E490</t>
  </si>
  <si>
    <t>004-00000511-00</t>
  </si>
  <si>
    <t>Richards David E et al</t>
  </si>
  <si>
    <t>Miller Renee L</t>
  </si>
  <si>
    <t>E491</t>
  </si>
  <si>
    <t>044-00000085-03</t>
  </si>
  <si>
    <t>Patel Praful A et al</t>
  </si>
  <si>
    <t>031-00000876-02</t>
  </si>
  <si>
    <t>031-00000876-03</t>
  </si>
  <si>
    <t>Murphy Sean R et al</t>
  </si>
  <si>
    <t>Wood Michael E &amp; Elena J JLRS</t>
  </si>
  <si>
    <t>037-00000557-00</t>
  </si>
  <si>
    <t>Coshocton Recycling Inc</t>
  </si>
  <si>
    <t>043-00001616-00</t>
  </si>
  <si>
    <t>Renner Stormy D</t>
  </si>
  <si>
    <t>Thompson Lawrence William &amp; Jodie A JLRS</t>
  </si>
  <si>
    <t>Easy View Acres Ltd</t>
  </si>
  <si>
    <t>E492</t>
  </si>
  <si>
    <t>E488</t>
  </si>
  <si>
    <t>E489</t>
  </si>
  <si>
    <t>Swartzentruber Samuel L &amp; Heidi</t>
  </si>
  <si>
    <t>Nelli Mini Storage LLC</t>
  </si>
  <si>
    <t>15.8 x 119.5</t>
  </si>
  <si>
    <t>Williams Priscilla A Williams</t>
  </si>
  <si>
    <t>El-B Mobile Home Park LLC</t>
  </si>
  <si>
    <t>043-00006065-01</t>
  </si>
  <si>
    <t>Gibson Jeremy A &amp; Michelle</t>
  </si>
  <si>
    <t>Green Rebecca S</t>
  </si>
  <si>
    <t>043-00003804-00</t>
  </si>
  <si>
    <t>Wilson Gerald E</t>
  </si>
  <si>
    <t>Fisher James &amp; Tracy Kelton</t>
  </si>
  <si>
    <t>E493</t>
  </si>
  <si>
    <t>013-00001734-00</t>
  </si>
  <si>
    <t>044-00000155-00</t>
  </si>
  <si>
    <t>Watson Teresa Ann (dec'd)</t>
  </si>
  <si>
    <t>E494</t>
  </si>
  <si>
    <t>005-00000401-01</t>
  </si>
  <si>
    <t>Burris Karen J (dec'd)</t>
  </si>
  <si>
    <t>Burris Thomas A</t>
  </si>
  <si>
    <t>035-00000475-00</t>
  </si>
  <si>
    <t>Meyers Misty D &amp; William</t>
  </si>
  <si>
    <t>Skerness Edward G. &amp; Davis Rosa L</t>
  </si>
  <si>
    <t>Thompson Dennis A &amp; Charlottle L</t>
  </si>
  <si>
    <t>Hogue Mark C &amp; Klinehoffer Richard D II</t>
  </si>
  <si>
    <t>043-00006045-02</t>
  </si>
  <si>
    <t>043-00005178-00</t>
  </si>
  <si>
    <t>Glass Andrea L &amp; David Glass (Rettos John &amp; Reba A release LE)</t>
  </si>
  <si>
    <t>Ungurean Mary C</t>
  </si>
  <si>
    <t>013-00000204-00</t>
  </si>
  <si>
    <t>WWD Land Trust LTD</t>
  </si>
  <si>
    <t>Shetler Andy &amp; Susie   JLRS</t>
  </si>
  <si>
    <t>E495</t>
  </si>
  <si>
    <t>043-00003380-00</t>
  </si>
  <si>
    <t>44.4 x 142</t>
  </si>
  <si>
    <t>Andrews Robert T (dec'd)</t>
  </si>
  <si>
    <t>Andrews Patricia M</t>
  </si>
  <si>
    <t>Kehl Mitchell L &amp; Ashley A</t>
  </si>
  <si>
    <t>Burris Todd E</t>
  </si>
  <si>
    <t>Burris Timothy S</t>
  </si>
  <si>
    <t>037-00000630-00</t>
  </si>
  <si>
    <t>037-00000107-00</t>
  </si>
  <si>
    <t>Coshocton City &amp; County Park District</t>
  </si>
  <si>
    <t>West Rock CP, LLC</t>
  </si>
  <si>
    <t>E496</t>
  </si>
  <si>
    <t>043-00006564-17</t>
  </si>
  <si>
    <t>Landschulz Paul M (dec'd)</t>
  </si>
  <si>
    <t>Landschulz Mary Ellen</t>
  </si>
  <si>
    <t>Simpson Dawn &amp; Kevin</t>
  </si>
  <si>
    <t>043-00004009-00</t>
  </si>
  <si>
    <t>Stone Mill Operation Corporation</t>
  </si>
  <si>
    <t>RBL Enterprises LLC</t>
  </si>
  <si>
    <t>037-00000554-00</t>
  </si>
  <si>
    <t>1070/3010/1190</t>
  </si>
  <si>
    <t>013-00001534-00</t>
  </si>
  <si>
    <t>043-00006034-00</t>
  </si>
  <si>
    <t>043-00004126-00</t>
  </si>
  <si>
    <t>043-00003167-00</t>
  </si>
  <si>
    <t>043-00006357-00</t>
  </si>
  <si>
    <t>043-00006356-00</t>
  </si>
  <si>
    <t>043-00004019-00</t>
  </si>
  <si>
    <t>043-00004017-00</t>
  </si>
  <si>
    <t>043-00003170-00</t>
  </si>
  <si>
    <t>043-00001267-00</t>
  </si>
  <si>
    <t>013-00000389-00</t>
  </si>
  <si>
    <t>043-00004016-00</t>
  </si>
  <si>
    <t>043-00004015-00</t>
  </si>
  <si>
    <t>52 X 200</t>
  </si>
  <si>
    <t>E497</t>
  </si>
  <si>
    <t>042-00000356-00</t>
  </si>
  <si>
    <t>042-00000356-02</t>
  </si>
  <si>
    <t>042-00000356-03</t>
  </si>
  <si>
    <t>042-00000356-04</t>
  </si>
  <si>
    <t>042-00000004-00</t>
  </si>
  <si>
    <t>042-00000189-01</t>
  </si>
  <si>
    <t>042-00000400-00</t>
  </si>
  <si>
    <t>Pearl Valley Cheese Inc</t>
  </si>
  <si>
    <t>Pearl Heritage Properties LLC</t>
  </si>
  <si>
    <t>017-00000421-00</t>
  </si>
  <si>
    <t>Lawrence Tollison &amp; Sherri A</t>
  </si>
  <si>
    <t>Barnett Cory R &amp; Ashley</t>
  </si>
  <si>
    <t>003-00000355-00</t>
  </si>
  <si>
    <t>Hunt Michael &amp; Jamie L</t>
  </si>
  <si>
    <t>Hamilton Canden S</t>
  </si>
  <si>
    <t>043-15105387-00</t>
  </si>
  <si>
    <t>Mercer Steven D &amp; Sharon K</t>
  </si>
  <si>
    <t>Sharier Harold J &amp; Ruby M   JLRS</t>
  </si>
  <si>
    <t>E498</t>
  </si>
  <si>
    <t>040-00000024-09</t>
  </si>
  <si>
    <t>Custer Benjamin</t>
  </si>
  <si>
    <t>E500</t>
  </si>
  <si>
    <t>031-00000121-07</t>
  </si>
  <si>
    <t>Roberts Damon C TTEE of the Roberts Keystone Trust</t>
  </si>
  <si>
    <t>Roberts Damon C</t>
  </si>
  <si>
    <t>E501</t>
  </si>
  <si>
    <t>Roberts Charles A</t>
  </si>
  <si>
    <t>Cochran Kendra A et al</t>
  </si>
  <si>
    <t>The Bank of New York Mellon fka The Bank of New York</t>
  </si>
  <si>
    <t>E499</t>
  </si>
  <si>
    <t>Bryan Billie J</t>
  </si>
  <si>
    <t>E502</t>
  </si>
  <si>
    <t>018-00001032-00</t>
  </si>
  <si>
    <t>125 x 121.43</t>
  </si>
  <si>
    <t>Croy Frank D &amp; Beverly J</t>
  </si>
  <si>
    <t>Dan's Tribe LLC</t>
  </si>
  <si>
    <t>E503</t>
  </si>
  <si>
    <t>043-00002947-00</t>
  </si>
  <si>
    <t>Gonter Charles B D Sr (dec'd)</t>
  </si>
  <si>
    <t>Gonter Odessa May</t>
  </si>
  <si>
    <t>043-00003541-00</t>
  </si>
  <si>
    <t>Virokstko Douglas J &amp; Alishia R</t>
  </si>
  <si>
    <t>Kittner Bryan K &amp; Dana M JLRS</t>
  </si>
  <si>
    <t>E504</t>
  </si>
  <si>
    <t>043-00000825-00</t>
  </si>
  <si>
    <t>Wright Michael D (dec'd)</t>
  </si>
  <si>
    <t>Wright Sharon K</t>
  </si>
  <si>
    <t>E505</t>
  </si>
  <si>
    <t>023-00000069-01</t>
  </si>
  <si>
    <t>Fry Arlene G</t>
  </si>
  <si>
    <t>Fry Wade L (dec'd)</t>
  </si>
  <si>
    <t>E506</t>
  </si>
  <si>
    <t>Parillo Ramona G</t>
  </si>
  <si>
    <t>Wilson Jeffrey A &amp; Jodi S JLRS</t>
  </si>
  <si>
    <t>E507</t>
  </si>
  <si>
    <t>002-00000226-01</t>
  </si>
  <si>
    <t>Norman Michael as SUCC Guar</t>
  </si>
  <si>
    <t>Poorman Kristin M</t>
  </si>
  <si>
    <t>E508</t>
  </si>
  <si>
    <t>Smith Eric R &amp; Reneen D JLRS</t>
  </si>
  <si>
    <t>E509</t>
  </si>
  <si>
    <t>017-00000996-00</t>
  </si>
  <si>
    <t>036-00000006-01</t>
  </si>
  <si>
    <t>Horn Bruce O &amp; Sharon aka McGuire</t>
  </si>
  <si>
    <t>Gibson Jenna &amp; Michael Allen JLRS</t>
  </si>
  <si>
    <t>043-00004207-00</t>
  </si>
  <si>
    <t>043-00002183-01</t>
  </si>
  <si>
    <t>Muffley Edward M et al</t>
  </si>
  <si>
    <t>E510</t>
  </si>
  <si>
    <t>013-00001737-00</t>
  </si>
  <si>
    <t>043-00000209-00</t>
  </si>
  <si>
    <t>037-00000262-00</t>
  </si>
  <si>
    <t>037-00000354-00</t>
  </si>
  <si>
    <t>037-00000355-00</t>
  </si>
  <si>
    <t>037-00000363-00</t>
  </si>
  <si>
    <t>037-00000457-00</t>
  </si>
  <si>
    <t>037-00000494-00</t>
  </si>
  <si>
    <t>Garrett Donna Jean et al</t>
  </si>
  <si>
    <t>Garrett Darrell D</t>
  </si>
  <si>
    <t>E511</t>
  </si>
  <si>
    <t>023-00000294-00</t>
  </si>
  <si>
    <t>Miller Myron W et al</t>
  </si>
  <si>
    <t>Miller Myron W Katianna JLRS</t>
  </si>
  <si>
    <t>Miller Eli E &amp; Esther D</t>
  </si>
  <si>
    <t>042-00000091-01</t>
  </si>
  <si>
    <t>Eberwine Jeffrey A &amp; Pamela L</t>
  </si>
  <si>
    <t>Mast Wayne M</t>
  </si>
  <si>
    <t>020-00000954-00</t>
  </si>
  <si>
    <t>018-00001591-00</t>
  </si>
  <si>
    <t>Rotruck Paul A &amp; Angela</t>
  </si>
  <si>
    <t>Ellington Cynthia Jo &amp; Fleshman Joy Lee JLRS</t>
  </si>
  <si>
    <t>013-00000414-00</t>
  </si>
  <si>
    <t>Eikleberry Michael R</t>
  </si>
  <si>
    <t>Sharrock Keith M &amp; Stephanie R JLRS</t>
  </si>
  <si>
    <t>E512</t>
  </si>
  <si>
    <t>020-00000871-00</t>
  </si>
  <si>
    <t>020-00000872-00</t>
  </si>
  <si>
    <t>Reed Kirk E &amp; Corinna J</t>
  </si>
  <si>
    <t>Reed Kirk E &amp; Corinna J JLRS</t>
  </si>
  <si>
    <t>Caley Kevin E &amp; Lynn M JLRS</t>
  </si>
  <si>
    <t>E513</t>
  </si>
  <si>
    <t>E514</t>
  </si>
  <si>
    <t>E515</t>
  </si>
  <si>
    <t>E516</t>
  </si>
  <si>
    <t>E517</t>
  </si>
  <si>
    <t>E518</t>
  </si>
  <si>
    <t>043-00003682-00</t>
  </si>
  <si>
    <t>042-00000625-00</t>
  </si>
  <si>
    <t>042-00000127-03</t>
  </si>
  <si>
    <t>029-00001086-00</t>
  </si>
  <si>
    <t>020-00000624-00</t>
  </si>
  <si>
    <t>042-00000947-00</t>
  </si>
  <si>
    <t>Dilly David</t>
  </si>
  <si>
    <t>Boyd Patricia E nka Dilly Patricia E</t>
  </si>
  <si>
    <t>Dilly David H</t>
  </si>
  <si>
    <t>Dilly David H &amp; Patricia E</t>
  </si>
  <si>
    <t>Dilly David H &amp; Patricia E JLRS</t>
  </si>
  <si>
    <t>E519</t>
  </si>
  <si>
    <t>043-00004377-00</t>
  </si>
  <si>
    <t>043-00000988-00</t>
  </si>
  <si>
    <t>E520</t>
  </si>
  <si>
    <t>042-00000685-00</t>
  </si>
  <si>
    <t xml:space="preserve">Timmons Eugene </t>
  </si>
  <si>
    <t>Timmons Wyatt</t>
  </si>
  <si>
    <t>043-00003643-00</t>
  </si>
  <si>
    <t>Fesler Judith Ann &amp; Dwight</t>
  </si>
  <si>
    <t>Second Chance of Coshocton LLD</t>
  </si>
  <si>
    <t>043-00005467-00</t>
  </si>
  <si>
    <t>163.97 x 102.06</t>
  </si>
  <si>
    <t>Neal Pablo T &amp; Brenda C</t>
  </si>
  <si>
    <t>Adams Catherine E</t>
  </si>
  <si>
    <t>E521</t>
  </si>
  <si>
    <t>043-00001694-00</t>
  </si>
  <si>
    <t>Vestal Joshua A</t>
  </si>
  <si>
    <t>014-00000251-00</t>
  </si>
  <si>
    <t>Mast Sarah C TTEE</t>
  </si>
  <si>
    <t>Mast Raymond M &amp; Jacqueline N JLRS</t>
  </si>
  <si>
    <t>E522</t>
  </si>
  <si>
    <t>003-00000263-00</t>
  </si>
  <si>
    <t>Dennis Frank C</t>
  </si>
  <si>
    <t>Drown William Todd TTEE of</t>
  </si>
  <si>
    <t>003-00000116-00</t>
  </si>
  <si>
    <t>Wimer Katherin S &amp; Tressie A</t>
  </si>
  <si>
    <t>016-00000175-00</t>
  </si>
  <si>
    <t>McKay Jacob &amp; Alexia JLRS</t>
  </si>
  <si>
    <t>033-00000071-00</t>
  </si>
  <si>
    <t>Molnar Jean M</t>
  </si>
  <si>
    <t>Hershberger Alexander A &amp; Erma P</t>
  </si>
  <si>
    <t>029-00001203-07</t>
  </si>
  <si>
    <t>Weidner Dean A &amp; Donna M</t>
  </si>
  <si>
    <t>042-00001016-11</t>
  </si>
  <si>
    <t>McKee Kyra Brianne &amp; Wesley Wayne JLRS</t>
  </si>
  <si>
    <t>039-00000082-06</t>
  </si>
  <si>
    <t>Beachy Curtis H &amp; Miriam M   JLRS</t>
  </si>
  <si>
    <t>004-00000388-00</t>
  </si>
  <si>
    <t>Nelson Carol Ann</t>
  </si>
  <si>
    <t>Henderson Kyler H &amp; Nakesha K   JLRS</t>
  </si>
  <si>
    <t>002-00000274-00</t>
  </si>
  <si>
    <t>Van Wagoner Cornelius Brant</t>
  </si>
  <si>
    <t>Rural Farms LLC</t>
  </si>
  <si>
    <t>Shetler Leroy</t>
  </si>
  <si>
    <t>E523</t>
  </si>
  <si>
    <t>029-00000563-00</t>
  </si>
  <si>
    <t>Shryock Patricia R Exec of Est of Sandra K Chaney aka Sandra K Bebout</t>
  </si>
  <si>
    <t>Dickson Daniel P &amp; Daniel I</t>
  </si>
  <si>
    <t>E524</t>
  </si>
  <si>
    <t>041-00000125-00</t>
  </si>
  <si>
    <t>Shepherd Jennifer</t>
  </si>
  <si>
    <t>Shepherd Matthew B</t>
  </si>
  <si>
    <t>E525</t>
  </si>
  <si>
    <t>Winkelmann Margrit M (dec'd)</t>
  </si>
  <si>
    <t>Hart Petra E TTEE</t>
  </si>
  <si>
    <t>E526</t>
  </si>
  <si>
    <t>043-00000529-00</t>
  </si>
  <si>
    <t>Forfeited - Krasky Evelyn M</t>
  </si>
  <si>
    <t>AB Rentals LLC</t>
  </si>
  <si>
    <t>021-00000765-00</t>
  </si>
  <si>
    <t>ABK Investors LLC</t>
  </si>
  <si>
    <t>027-00000929-00</t>
  </si>
  <si>
    <t>Rahn William G &amp; Yvonne A</t>
  </si>
  <si>
    <t>Mast Joseph R &amp; Iva A   JLRS</t>
  </si>
  <si>
    <t>031-00000022-01</t>
  </si>
  <si>
    <t>031-00000022-02</t>
  </si>
  <si>
    <t>Blessing Acres Properties LLC</t>
  </si>
  <si>
    <t>Raber David E &amp; Esther A   JLRS</t>
  </si>
  <si>
    <t>043-00000720-00</t>
  </si>
  <si>
    <t>043-00000721-00</t>
  </si>
  <si>
    <t>Chase Diane Kaye</t>
  </si>
  <si>
    <t>42 x 14.6</t>
  </si>
  <si>
    <t>42 x 55.4</t>
  </si>
  <si>
    <t>First National Acceptance Company</t>
  </si>
  <si>
    <t>E527</t>
  </si>
  <si>
    <t>043-00004564-00</t>
  </si>
  <si>
    <t>LE - Theodore R Winner (dec'd)</t>
  </si>
  <si>
    <t>Winner Gregory Lewis/ LE Winner LaDonna</t>
  </si>
  <si>
    <t>002-00000294-14</t>
  </si>
  <si>
    <t>Riebesell John D</t>
  </si>
  <si>
    <t>E529</t>
  </si>
  <si>
    <t>043-00002126-00</t>
  </si>
  <si>
    <t>42 x 137.25</t>
  </si>
  <si>
    <t>Duhammell William A &amp; Darlene R</t>
  </si>
  <si>
    <t>US Bank Trust NA</t>
  </si>
  <si>
    <t>Capital Income &amp; Growth Funds LLC</t>
  </si>
  <si>
    <t>Underwood Paul &amp; Michelle  JLRS</t>
  </si>
  <si>
    <t>52 x 100</t>
  </si>
  <si>
    <t>Schuler Pollyanna &amp; Strupe Terezia A  JLRS</t>
  </si>
  <si>
    <t>E528</t>
  </si>
  <si>
    <t>008-00000145-13</t>
  </si>
  <si>
    <t>Miller John L et al</t>
  </si>
  <si>
    <t>Miller John Lester II &amp; Kristie A   JLRS</t>
  </si>
  <si>
    <t>E530</t>
  </si>
  <si>
    <t>018-00000416-03</t>
  </si>
  <si>
    <t>018-00000416-06</t>
  </si>
  <si>
    <t>018-00000416-04</t>
  </si>
  <si>
    <t>018-00000416-05</t>
  </si>
  <si>
    <t>018-00000416-02</t>
  </si>
  <si>
    <t>Vaudrin Jacqueline Rae</t>
  </si>
  <si>
    <t>020-00000006-00</t>
  </si>
  <si>
    <t>52 X 66.5</t>
  </si>
  <si>
    <t>JAJA LLC</t>
  </si>
  <si>
    <t>043-00005818-00</t>
  </si>
  <si>
    <t>043-00006310-00</t>
  </si>
  <si>
    <t>043-00006307-00</t>
  </si>
  <si>
    <t>043-00005802-00</t>
  </si>
  <si>
    <t>043-00006155-01</t>
  </si>
  <si>
    <t>Buehler Food Markets, Inc</t>
  </si>
  <si>
    <t>Spartan Properties Management Inc</t>
  </si>
  <si>
    <t>018-00001235-00</t>
  </si>
  <si>
    <t>Barrick Bruce W (Estate)</t>
  </si>
  <si>
    <t>Marlatt Brett M</t>
  </si>
  <si>
    <t>Todd Philip A</t>
  </si>
  <si>
    <t>E531</t>
  </si>
  <si>
    <t>043-00005144-00</t>
  </si>
  <si>
    <t>Davis Debra J (dec'd)</t>
  </si>
  <si>
    <t>Davis Benny Jr</t>
  </si>
  <si>
    <t>021-00000149-09</t>
  </si>
  <si>
    <t>021-00000149-10</t>
  </si>
  <si>
    <t>Miller Nelson &amp; Mary D</t>
  </si>
  <si>
    <t>Hershberger David F &amp; Arlene A</t>
  </si>
  <si>
    <t>E532</t>
  </si>
  <si>
    <t>017-00000129-00</t>
  </si>
  <si>
    <t>Dreher Chris K (dec'd)</t>
  </si>
  <si>
    <t>Dreher Vickie</t>
  </si>
  <si>
    <t>Dreher Chris K (dec'd)(int)</t>
  </si>
  <si>
    <t>E533</t>
  </si>
  <si>
    <t>Winner Gregory Lewis &amp; Brenda K</t>
  </si>
  <si>
    <t>Winner Geog Michelle Dawn</t>
  </si>
  <si>
    <t>E534</t>
  </si>
  <si>
    <t>029-00001077-00</t>
  </si>
  <si>
    <t>029-00000842-00</t>
  </si>
  <si>
    <t>029-00000843-00</t>
  </si>
  <si>
    <t>029-00001079-00</t>
  </si>
  <si>
    <t>Knapp Kathleen A (dec'd)</t>
  </si>
  <si>
    <t>Knapp Robert Thomas</t>
  </si>
  <si>
    <t>E535</t>
  </si>
  <si>
    <t>E537</t>
  </si>
  <si>
    <t>E536</t>
  </si>
  <si>
    <t>043-00001107-00</t>
  </si>
  <si>
    <t>043-00004041-00</t>
  </si>
  <si>
    <t>043-00001795-00</t>
  </si>
  <si>
    <t>Forfeited - Farrell David &amp; Crystal</t>
  </si>
  <si>
    <t>Forfeited - Grossman Sharon A</t>
  </si>
  <si>
    <t>Forfeited - Ramsey Brent</t>
  </si>
  <si>
    <t>Lillibridge Blake</t>
  </si>
  <si>
    <t>043-15128005-00</t>
  </si>
  <si>
    <t>X</t>
  </si>
  <si>
    <t>Jones Brook L</t>
  </si>
  <si>
    <t>Smith Denise R</t>
  </si>
  <si>
    <t>014-00000259-02</t>
  </si>
  <si>
    <t>Miller Joseph, Leon, Atlee</t>
  </si>
  <si>
    <t>Yoder John E</t>
  </si>
  <si>
    <t>E538</t>
  </si>
  <si>
    <t>015-00000054-00</t>
  </si>
  <si>
    <t>015-00000045-00</t>
  </si>
  <si>
    <t>50 x 52.75</t>
  </si>
  <si>
    <t>Burchett Randall II</t>
  </si>
  <si>
    <t>Burchett Randall II &amp; Brandy   JLRS</t>
  </si>
  <si>
    <t>E539</t>
  </si>
  <si>
    <t>043-00002866-00</t>
  </si>
  <si>
    <t>Good Cathy B</t>
  </si>
  <si>
    <t>Wilden Edward</t>
  </si>
  <si>
    <t>E540</t>
  </si>
  <si>
    <t>002-00000276-02</t>
  </si>
  <si>
    <t>Storm Ryan A</t>
  </si>
  <si>
    <t>Storm Ryan A &amp; Janell A</t>
  </si>
  <si>
    <t>E541</t>
  </si>
  <si>
    <t>010-00000233-00</t>
  </si>
  <si>
    <t>Forfeited - Irving F  Weaver</t>
  </si>
  <si>
    <t>Humphrey Colin &amp; Thomas Michael</t>
  </si>
  <si>
    <t>E542</t>
  </si>
  <si>
    <t>029-00000543-00</t>
  </si>
  <si>
    <t>Young Roxie Viola &amp; Charles Keen (dec'd)</t>
  </si>
  <si>
    <t>Maple Samuel D</t>
  </si>
  <si>
    <t>E545</t>
  </si>
  <si>
    <t>043-00000301-00</t>
  </si>
  <si>
    <t>Gindler Heather et al</t>
  </si>
  <si>
    <t>Gindler Heather</t>
  </si>
  <si>
    <t>E543</t>
  </si>
  <si>
    <t>043-00001025-00</t>
  </si>
  <si>
    <t>Fleming Barbara J &amp; John R, CoTTEES</t>
  </si>
  <si>
    <t>Fleming John R &amp; Barbara J   JLRS</t>
  </si>
  <si>
    <t>E544</t>
  </si>
  <si>
    <t>037-00000207-01</t>
  </si>
  <si>
    <t>037-00000451-00</t>
  </si>
  <si>
    <t>037-00000623-00</t>
  </si>
  <si>
    <t>25 x 170</t>
  </si>
  <si>
    <t>15 x 110</t>
  </si>
  <si>
    <t>E546</t>
  </si>
  <si>
    <t>043-00004529-00</t>
  </si>
  <si>
    <t>043-00006094-00</t>
  </si>
  <si>
    <t>Novak Thomas J &amp; Mary A</t>
  </si>
  <si>
    <t>Novak Thomas J</t>
  </si>
  <si>
    <t>040-00000190-00</t>
  </si>
  <si>
    <t>040-00000204-00</t>
  </si>
  <si>
    <t>Hindel Jason D</t>
  </si>
  <si>
    <t>The Church of the Nazarene of Cooperdale Ohio</t>
  </si>
  <si>
    <t>043-00004556-00</t>
  </si>
  <si>
    <t>Finton Kenneth C</t>
  </si>
  <si>
    <t>McMorrow William A &amp; Martha Lee JLRS</t>
  </si>
  <si>
    <t>013-00001885-00</t>
  </si>
  <si>
    <t>Harris Brian L</t>
  </si>
  <si>
    <t>Wills Scott a &amp; Emily E   JLRS</t>
  </si>
  <si>
    <t>031-00000970-00</t>
  </si>
  <si>
    <t>McKee Tommy Lee</t>
  </si>
  <si>
    <t>The Southward Exchange Company LLC</t>
  </si>
  <si>
    <t>Gonter Odessa Mae</t>
  </si>
  <si>
    <t>Harsh Steven A</t>
  </si>
  <si>
    <t>017-00000511-00</t>
  </si>
  <si>
    <t>Ridenbaugh Corey &amp; Hannah</t>
  </si>
  <si>
    <t>Heller Joy L &amp; Smith Devin A</t>
  </si>
  <si>
    <t>E547</t>
  </si>
  <si>
    <t>043-00000404-00</t>
  </si>
  <si>
    <t>McCormick Larry R &amp; Mellanie S</t>
  </si>
  <si>
    <t>McCormick Bryan D &amp; Jason E JLRS</t>
  </si>
  <si>
    <t>018-00001611-00</t>
  </si>
  <si>
    <t>Coshocton Crest Lodge LLC</t>
  </si>
  <si>
    <t>018-00001483-00</t>
  </si>
  <si>
    <t>018-00000242-00</t>
  </si>
  <si>
    <t>Senita Terry J</t>
  </si>
  <si>
    <t>Goddard Amber Dawn</t>
  </si>
  <si>
    <t>044-00000137-01</t>
  </si>
  <si>
    <t>Jai Sai Inc</t>
  </si>
  <si>
    <t>Guru Prayosha Corporation LLC</t>
  </si>
  <si>
    <t>E548</t>
  </si>
  <si>
    <t>020-00000752-00</t>
  </si>
  <si>
    <t>043-00004456-00</t>
  </si>
  <si>
    <t>043-00001036-00</t>
  </si>
  <si>
    <t>043-00004330-00</t>
  </si>
  <si>
    <t>Waggoner Ronnie L (dec'd)</t>
  </si>
  <si>
    <t>E549</t>
  </si>
  <si>
    <t>Waggoner Ronnie L aka Ron (dec'd)</t>
  </si>
  <si>
    <t>Waggoner Brandon L</t>
  </si>
  <si>
    <t>035-00000337-00</t>
  </si>
  <si>
    <t>035-00000338-00</t>
  </si>
  <si>
    <t>035-00000339-00</t>
  </si>
  <si>
    <t>Smailes William G &amp; Betty J   JLRS</t>
  </si>
  <si>
    <t>043-00004292-00</t>
  </si>
  <si>
    <t>043-00004295-00</t>
  </si>
  <si>
    <t>28x77</t>
  </si>
  <si>
    <t>2.5 x 77</t>
  </si>
  <si>
    <t>M&amp;B Assets LLC</t>
  </si>
  <si>
    <t>Country Hill Rentals LLC</t>
  </si>
  <si>
    <t>E550</t>
  </si>
  <si>
    <t>037-00000156-01</t>
  </si>
  <si>
    <t>Fortune Sheri Margaret</t>
  </si>
  <si>
    <t>Fortune Sheri Margaret &amp; Brent G</t>
  </si>
  <si>
    <t>013-00000373-00</t>
  </si>
  <si>
    <t>Sheriff Rogers</t>
  </si>
  <si>
    <t xml:space="preserve">J Mar Holdings </t>
  </si>
  <si>
    <t>Bank of New York Mellon</t>
  </si>
  <si>
    <t>Willow Switch Properties LTD</t>
  </si>
  <si>
    <t>E551</t>
  </si>
  <si>
    <t>018-00000579-14</t>
  </si>
  <si>
    <t>018-00000579-34</t>
  </si>
  <si>
    <t>Waggoner Ronnie L aka Ron L (dec'd)</t>
  </si>
  <si>
    <t>Breiten Lois J</t>
  </si>
  <si>
    <t>Yoder Paul J &amp; Sara Mae</t>
  </si>
  <si>
    <t>Yoder Brothers Farm LLC</t>
  </si>
  <si>
    <t>018-00000579-27</t>
  </si>
  <si>
    <t>Sampsel Aaron R</t>
  </si>
  <si>
    <t>Charm Real Estate LLC</t>
  </si>
  <si>
    <t>E552</t>
  </si>
  <si>
    <t>Miller Marion A &amp; Maryann R   JLRS</t>
  </si>
  <si>
    <t>Edghill Joseph L &amp; Angela L JLRS</t>
  </si>
  <si>
    <t>E553</t>
  </si>
  <si>
    <t>002-00000101-04</t>
  </si>
  <si>
    <t>002-00000517-03</t>
  </si>
  <si>
    <t xml:space="preserve">Hostetler William B &amp; Myrna </t>
  </si>
  <si>
    <t>Hostetler Benjamin W &amp; Jennifer Lynn JLRS</t>
  </si>
  <si>
    <t>Beavers Perry E &amp; Tracey L JLRS</t>
  </si>
  <si>
    <t>002-00000473-01</t>
  </si>
  <si>
    <t>002-00000517-00</t>
  </si>
  <si>
    <t>018-00001271-02</t>
  </si>
  <si>
    <t>Ungurean michael Mark &amp; Jenifer Kaye</t>
  </si>
  <si>
    <t>Finton Michael D &amp; Amy D   JLRS</t>
  </si>
  <si>
    <t>020-00000702-06</t>
  </si>
  <si>
    <t>Young Ralph L Jr &amp; Kelly L JLRS</t>
  </si>
  <si>
    <t>Shurtz Family Farms LTD Part</t>
  </si>
  <si>
    <t>013-00001902-01</t>
  </si>
  <si>
    <t>Lawrentz Jeffrey L &amp; Helen A</t>
  </si>
  <si>
    <t>Loper Joshua D &amp; Hailei L JLRS</t>
  </si>
  <si>
    <t>E554</t>
  </si>
  <si>
    <t>002-00000198-05</t>
  </si>
  <si>
    <t>Weingarth Justine</t>
  </si>
  <si>
    <t>Weingarth Steve A</t>
  </si>
  <si>
    <t>002-0000090-01</t>
  </si>
  <si>
    <t>Weaver Ervin A &amp; Edna D</t>
  </si>
  <si>
    <t>Weaver Robert A &amp; Nettie R JLRS</t>
  </si>
  <si>
    <t>E556</t>
  </si>
  <si>
    <t>045-05100098-00</t>
  </si>
  <si>
    <t>Ott Craig R (dec'd)</t>
  </si>
  <si>
    <t>Ott Pamela S</t>
  </si>
  <si>
    <t>035-00000622-00</t>
  </si>
  <si>
    <t>035-00000623-00</t>
  </si>
  <si>
    <t>Grossenbaugh Cheryl L et al</t>
  </si>
  <si>
    <t>McWane Inc</t>
  </si>
  <si>
    <t>E557</t>
  </si>
  <si>
    <t xml:space="preserve">Maple Samuel D JR &amp; Angela Sue Gibson Maple/ Maple Tyler </t>
  </si>
  <si>
    <t>Duren Janet Elaine SUCC TTEE</t>
  </si>
  <si>
    <t>Duren Janet Elaine &amp; Linda A Jones</t>
  </si>
  <si>
    <t>017-00000243-00</t>
  </si>
  <si>
    <t>McPeek John S &amp; Shelley R</t>
  </si>
  <si>
    <t>Lawrentz Jeffrey L</t>
  </si>
  <si>
    <t>E558</t>
  </si>
  <si>
    <t>043-00005364-00</t>
  </si>
  <si>
    <t>125 x 138.56</t>
  </si>
  <si>
    <t>Olinger Dorothy Jean</t>
  </si>
  <si>
    <t>Duren Janet Elaine, TTEE</t>
  </si>
  <si>
    <t>E559</t>
  </si>
  <si>
    <t>Duren Janet Elaine/ Jones Linda A</t>
  </si>
  <si>
    <t>043-00005878-06</t>
  </si>
  <si>
    <t>Gute-Bradford Cindy</t>
  </si>
  <si>
    <t>Broadwater Scott J &amp; Tasha L  JLRS</t>
  </si>
  <si>
    <t>E560</t>
  </si>
  <si>
    <t>044-00000782-05</t>
  </si>
  <si>
    <t>Read Shawnna &amp; Amanda Dawn Shaw</t>
  </si>
  <si>
    <t>Read Shawn L &amp; Amanda D</t>
  </si>
  <si>
    <t>020-00000733-00</t>
  </si>
  <si>
    <t>Bieber Zane aka Zane C Bieber</t>
  </si>
  <si>
    <t>Wyler Tracy A &amp; Debra D JLRS</t>
  </si>
  <si>
    <t>005-00000002-02</t>
  </si>
  <si>
    <t>Yoder Atlee A</t>
  </si>
  <si>
    <t>033-01200011-00</t>
  </si>
  <si>
    <t>033-00000948-00</t>
  </si>
  <si>
    <t>033-00000307-00</t>
  </si>
  <si>
    <t>033-00000308-00</t>
  </si>
  <si>
    <t>033-00000209-00</t>
  </si>
  <si>
    <t>033-00000210-00</t>
  </si>
  <si>
    <t>033-00000211-00</t>
  </si>
  <si>
    <t>The Ohio Conference of the United Church ect</t>
  </si>
  <si>
    <t>Tiverton Timber Ltd</t>
  </si>
  <si>
    <t>020-00000702-13</t>
  </si>
  <si>
    <t>Shurtz Family Farms Limited Partnership</t>
  </si>
  <si>
    <t>Wright Kevin &amp; Rhonda K   JLRS</t>
  </si>
  <si>
    <t>027-00000469-00</t>
  </si>
  <si>
    <t>Sells James Everett &amp; Shirley J</t>
  </si>
  <si>
    <t>Angel Robert A</t>
  </si>
  <si>
    <t>042-00000430-02</t>
  </si>
  <si>
    <t>042-00000430-03</t>
  </si>
  <si>
    <t>Prater Dru Ann</t>
  </si>
  <si>
    <t>Miller Steven R</t>
  </si>
  <si>
    <t>043-00003536-00</t>
  </si>
  <si>
    <t>Stephens Terry D</t>
  </si>
  <si>
    <t>Christiana Trust, A Div of Wilmington Savings Fund Society</t>
  </si>
  <si>
    <t>018-00001614-00</t>
  </si>
  <si>
    <t>018-00001615-00</t>
  </si>
  <si>
    <t>018-00001610-00</t>
  </si>
  <si>
    <t>Rayber Mahlon D &amp; Kristina Marie JLRS</t>
  </si>
  <si>
    <t>E561</t>
  </si>
  <si>
    <t>029-00001323-00</t>
  </si>
  <si>
    <t>Milliken Richard W &amp; Edward C SUCC TTEE</t>
  </si>
  <si>
    <t>Milliken Edward C</t>
  </si>
  <si>
    <t>E563</t>
  </si>
  <si>
    <t>E562</t>
  </si>
  <si>
    <t>010-00000004-01</t>
  </si>
  <si>
    <t>038-00000005-01</t>
  </si>
  <si>
    <t>013-00000747-01</t>
  </si>
  <si>
    <t>"</t>
  </si>
  <si>
    <t>Land Partners of Ohio LTD</t>
  </si>
  <si>
    <t>Ohio Mineral Company LTD</t>
  </si>
  <si>
    <t>E564</t>
  </si>
  <si>
    <t>The Dayton Power &amp; Light Company</t>
  </si>
  <si>
    <t>AES Ohio Merger Sub LLC</t>
  </si>
  <si>
    <t>027-00000450-00</t>
  </si>
  <si>
    <t>027-00000099-00</t>
  </si>
  <si>
    <t>Weisent Delores (dec'd)</t>
  </si>
  <si>
    <t>Federal Home Loan Mortgage Corp</t>
  </si>
  <si>
    <t>E555</t>
  </si>
  <si>
    <t>013-00001006-00</t>
  </si>
  <si>
    <t xml:space="preserve">Weaver Thomas J &amp; Linda </t>
  </si>
  <si>
    <t>Williams Richard K &amp; April D JLRS</t>
  </si>
  <si>
    <t>008-00000110-04</t>
  </si>
  <si>
    <t>Raber David C et al</t>
  </si>
  <si>
    <t>Mast Eli H &amp; Anna</t>
  </si>
  <si>
    <t>E567</t>
  </si>
  <si>
    <t>Yoder Andrew EA &amp; Emma Mae</t>
  </si>
  <si>
    <t>E568</t>
  </si>
  <si>
    <t>Raber David C &amp; Martha</t>
  </si>
  <si>
    <t>023-00000027-01</t>
  </si>
  <si>
    <t>Miller Ruben D &amp; Clara et al</t>
  </si>
  <si>
    <t>Miller David H &amp; Linda L</t>
  </si>
  <si>
    <t>E569</t>
  </si>
  <si>
    <t>Miller Joseph D &amp; Sara Ann et al</t>
  </si>
  <si>
    <t>Thompson Dennis A &amp; Charlotte L TTEE of the</t>
  </si>
  <si>
    <t>E565</t>
  </si>
  <si>
    <t>Out Lot 172/174</t>
  </si>
  <si>
    <t>E570</t>
  </si>
  <si>
    <t>029-00001029-00</t>
  </si>
  <si>
    <t>107.82x195</t>
  </si>
  <si>
    <t>Stuckey Steven M &amp; Lisa A</t>
  </si>
  <si>
    <t>Stuckey Steven M &amp; Lisa A TTEE's</t>
  </si>
  <si>
    <t>029-00001320-00</t>
  </si>
  <si>
    <t>Luburgh Todd Lee &amp; Marie Louise JLRS</t>
  </si>
  <si>
    <t>E571</t>
  </si>
  <si>
    <t>020-16115015-00</t>
  </si>
  <si>
    <t>Dickerson Victor W Sr</t>
  </si>
  <si>
    <t>Dickerson Victor W Jr &amp; Kayci L</t>
  </si>
  <si>
    <t>029-00000418-02</t>
  </si>
  <si>
    <t>029-00000418-03</t>
  </si>
  <si>
    <t>029-00000418-00</t>
  </si>
  <si>
    <t>Burrier Marianne</t>
  </si>
  <si>
    <t>Finton Deserie M</t>
  </si>
  <si>
    <t>Kistler George B &amp; JoLinda</t>
  </si>
  <si>
    <t>E572</t>
  </si>
  <si>
    <t>043-00004178-00</t>
  </si>
  <si>
    <t>043-00004179-00</t>
  </si>
  <si>
    <t>043-00004180-00</t>
  </si>
  <si>
    <t>043-00004358-00</t>
  </si>
  <si>
    <t>Gannett GP Media Inc</t>
  </si>
  <si>
    <t>Coshocton County Board of Commissioners</t>
  </si>
  <si>
    <t>E573</t>
  </si>
  <si>
    <t>043-00005429-00</t>
  </si>
  <si>
    <t>Lorenz Priscilla M</t>
  </si>
  <si>
    <t>Lorenz Richard L</t>
  </si>
  <si>
    <t>008-00000484-10</t>
  </si>
  <si>
    <t>Hershberger Levi A JR &amp; Ida A</t>
  </si>
  <si>
    <t>Hershberger Andrew L &amp; Esta M   JLRS</t>
  </si>
  <si>
    <t>Amend E459</t>
  </si>
  <si>
    <t>029-00000186-00</t>
  </si>
  <si>
    <t>029-00000188-00</t>
  </si>
  <si>
    <t>Hoffman Sandra L, Succ TTEE</t>
  </si>
  <si>
    <t>Jahweh LLC</t>
  </si>
  <si>
    <t>Amended Convey Form</t>
  </si>
  <si>
    <t>E574</t>
  </si>
  <si>
    <t>032-00000009-01</t>
  </si>
  <si>
    <t>032-00000009-00</t>
  </si>
  <si>
    <t>Bennett Frederick</t>
  </si>
  <si>
    <t>Bennett Frederick J &amp; Carla J JLRS</t>
  </si>
  <si>
    <t>018-00000579-33</t>
  </si>
  <si>
    <t>Waggoner Ronnie &amp; Kimberly A</t>
  </si>
  <si>
    <t>Landschulz mary Ellen</t>
  </si>
  <si>
    <t>Hunt Paul R &amp; Wilma S  JLRS</t>
  </si>
  <si>
    <t>E575</t>
  </si>
  <si>
    <t>010-00000269-00</t>
  </si>
  <si>
    <t>010-00000268-00</t>
  </si>
  <si>
    <t>Martter Ronald L</t>
  </si>
  <si>
    <t>Martter Linda C</t>
  </si>
  <si>
    <t>020-16111007-00</t>
  </si>
  <si>
    <t>Beckett Bentson L Jr &amp; Nina E</t>
  </si>
  <si>
    <t>Hill James W &amp; Anita R</t>
  </si>
  <si>
    <t>013-00000214-00</t>
  </si>
  <si>
    <t xml:space="preserve">Mullen Timothy Ryan </t>
  </si>
  <si>
    <t>Hindel Derek J</t>
  </si>
  <si>
    <t>003-00000097-00</t>
  </si>
  <si>
    <t>003-00000206-02</t>
  </si>
  <si>
    <t>003-00000099-00</t>
  </si>
  <si>
    <t>Acord Martha D aka Martha R &amp; Wayne and Dobson Allen W &amp; Bessie</t>
  </si>
  <si>
    <t>Miket Woodlands Ltd</t>
  </si>
  <si>
    <t>003-00000876-23</t>
  </si>
  <si>
    <t>043-00000324-00</t>
  </si>
  <si>
    <t>Fogle Bret A</t>
  </si>
  <si>
    <t>Lakeview Loan Servicing LLC</t>
  </si>
  <si>
    <t>043-00001341-00</t>
  </si>
  <si>
    <t>Felter W Scott</t>
  </si>
  <si>
    <t>Brown Frances S</t>
  </si>
  <si>
    <t>US ROF III Legal Title Trust 2015-1</t>
  </si>
  <si>
    <t>006-00000339-02</t>
  </si>
  <si>
    <t>Byland Allen K TTEE</t>
  </si>
  <si>
    <t>Byland Allen K Jr &amp; Shelly JLRS</t>
  </si>
  <si>
    <t>006-00000053-01</t>
  </si>
  <si>
    <t>Byland Allen K Jr &amp; Shelly</t>
  </si>
  <si>
    <t>Byland Zachary A &amp; Samantha J JLRS</t>
  </si>
  <si>
    <t>010-00000438-03</t>
  </si>
  <si>
    <t>Norris Elmer</t>
  </si>
  <si>
    <t>020-00000121-00</t>
  </si>
  <si>
    <t xml:space="preserve">Wilden Brehanna L </t>
  </si>
  <si>
    <t>029-00000154-02</t>
  </si>
  <si>
    <t>029-00000154-03</t>
  </si>
  <si>
    <t>Hackenbracht Steven</t>
  </si>
  <si>
    <t>Massey Samuel J &amp; Austa J   JLRS</t>
  </si>
  <si>
    <t>Secretary of Housing and Urban Development</t>
  </si>
  <si>
    <t>Arias Sharon</t>
  </si>
  <si>
    <t>043-00000140-00</t>
  </si>
  <si>
    <t>Farrell Lawrence</t>
  </si>
  <si>
    <t>043-00004152-00</t>
  </si>
  <si>
    <t>25x188.5</t>
  </si>
  <si>
    <t>Equity Trust Company Custodian fbo Shelly J Lillibridge IRA</t>
  </si>
  <si>
    <t>Tarman James J &amp; Canda J JLRS</t>
  </si>
  <si>
    <t>043-00001971-00</t>
  </si>
  <si>
    <t>Ayers David J</t>
  </si>
  <si>
    <t>Equity Trust Company</t>
  </si>
  <si>
    <t>013-00001915-02</t>
  </si>
  <si>
    <t>Stanton Jeffrey K &amp; Jody L</t>
  </si>
  <si>
    <t>Wright eric S 7 Jody L</t>
  </si>
  <si>
    <t>005-00000085-02</t>
  </si>
  <si>
    <t>Troyer Leroy &amp; Larry</t>
  </si>
  <si>
    <t>Troyer Eddie W &amp; Ella I JLRS</t>
  </si>
  <si>
    <t>E577</t>
  </si>
  <si>
    <t>016-00000089-00</t>
  </si>
  <si>
    <t>Lot 1</t>
  </si>
  <si>
    <t>Cullison Janice L (dec'd)</t>
  </si>
  <si>
    <t>Olinger Pamela L/ Cullison Gerald K</t>
  </si>
  <si>
    <t>043-00000196-00</t>
  </si>
  <si>
    <t>Wegener Michael T &amp; Brenda D</t>
  </si>
  <si>
    <t>Coffman Patricia J</t>
  </si>
  <si>
    <t>E578</t>
  </si>
  <si>
    <t>013-00001479-00</t>
  </si>
  <si>
    <t>013-00001478-00</t>
  </si>
  <si>
    <t>Foster D Wayne - OCC Right</t>
  </si>
  <si>
    <t>Stingel Davonne Date, et al</t>
  </si>
  <si>
    <t>E576</t>
  </si>
  <si>
    <t>018-00000320-00</t>
  </si>
  <si>
    <t>018-00000321-00</t>
  </si>
  <si>
    <t>018-00000322-00</t>
  </si>
  <si>
    <t>018-00000323-00</t>
  </si>
  <si>
    <t>018-00000319-00</t>
  </si>
  <si>
    <t>Lot 2</t>
  </si>
  <si>
    <t>Lot 3</t>
  </si>
  <si>
    <t>Lot 4</t>
  </si>
  <si>
    <t>Mason James E</t>
  </si>
  <si>
    <t>Mason Gregory S &amp; Brent J</t>
  </si>
  <si>
    <t>E579</t>
  </si>
  <si>
    <t>002-00000135-07</t>
  </si>
  <si>
    <t>002-00000135-05</t>
  </si>
  <si>
    <t>002-00000135-08</t>
  </si>
  <si>
    <t>Adams Janell A</t>
  </si>
  <si>
    <t>Adams Vincent J III</t>
  </si>
  <si>
    <t>043-00003757-00</t>
  </si>
  <si>
    <t>LFP14 LLC</t>
  </si>
  <si>
    <t>Madison Mary K</t>
  </si>
  <si>
    <t>014-00000603-04</t>
  </si>
  <si>
    <t xml:space="preserve">McFarland Ingrid </t>
  </si>
  <si>
    <t>Hickory Lane Acres LTD</t>
  </si>
  <si>
    <t>043-00001999-00</t>
  </si>
  <si>
    <t>Fish Toni L</t>
  </si>
  <si>
    <t>Graves Christopher Alan</t>
  </si>
  <si>
    <t xml:space="preserve">             </t>
  </si>
  <si>
    <t>E580</t>
  </si>
  <si>
    <t>Winkelmann Margrit TTEE &amp; Petra E Hart SUCC TTEE of the Margrit M Winkelmann Trust</t>
  </si>
  <si>
    <t>012-00000056-00</t>
  </si>
  <si>
    <t>Sheriff Rogers (Darr Kaelie)</t>
  </si>
  <si>
    <t>HSBC Bank USA</t>
  </si>
  <si>
    <t>013-00000785-09</t>
  </si>
  <si>
    <t>Nisley Daniel D &amp; Rosie R JLRS</t>
  </si>
  <si>
    <t>E582</t>
  </si>
  <si>
    <t>043-00001059-00</t>
  </si>
  <si>
    <t>043-00001060-00</t>
  </si>
  <si>
    <t>043-00001879-00</t>
  </si>
  <si>
    <t>60x60</t>
  </si>
  <si>
    <t>60x42</t>
  </si>
  <si>
    <t>Shample James W (dec'd)</t>
  </si>
  <si>
    <t>Shample James A</t>
  </si>
  <si>
    <t>E581</t>
  </si>
  <si>
    <t>Patel Praful A, et al</t>
  </si>
  <si>
    <t>Coshocton Port Authority</t>
  </si>
  <si>
    <t>002-00000188-05</t>
  </si>
  <si>
    <t>002-00000188-04</t>
  </si>
  <si>
    <t>002-00000188-01</t>
  </si>
  <si>
    <t>Garber Aaron &amp; Lisa</t>
  </si>
  <si>
    <t>Adams Vincent J  III</t>
  </si>
  <si>
    <t>029-00000749-00</t>
  </si>
  <si>
    <t>50 x 140</t>
  </si>
  <si>
    <t>Barker Randy R &amp; Joyce C</t>
  </si>
  <si>
    <t>Kellish Allison Nicole</t>
  </si>
  <si>
    <t>020-16115010-00</t>
  </si>
  <si>
    <t xml:space="preserve">Young Ralph L Jr &amp; </t>
  </si>
  <si>
    <t>Shroyer Dustin &amp; Kristin</t>
  </si>
  <si>
    <t>043-00006045-07</t>
  </si>
  <si>
    <t>Ramsey S. Brent</t>
  </si>
  <si>
    <t>Peoples Bank</t>
  </si>
  <si>
    <t>042-00000483-04</t>
  </si>
  <si>
    <t>Oyler Keith A et al</t>
  </si>
  <si>
    <t>Miller Ryan A &amp; Judith M</t>
  </si>
  <si>
    <t>014-00000888-00</t>
  </si>
  <si>
    <t>Eizensmits Bert aka Bert B</t>
  </si>
  <si>
    <t>Prater Dru A</t>
  </si>
  <si>
    <t>E583</t>
  </si>
  <si>
    <t>003-00000277-02</t>
  </si>
  <si>
    <t>003-00000277-00</t>
  </si>
  <si>
    <t>Vorisek Douglas J &amp; Christine A</t>
  </si>
  <si>
    <t>Vorisek Investments LLC</t>
  </si>
  <si>
    <t>50 x 96</t>
  </si>
  <si>
    <t>Unger Patrick</t>
  </si>
  <si>
    <t>043-00002116-00</t>
  </si>
  <si>
    <t>Morris Heather fka Anderson</t>
  </si>
  <si>
    <t>Byler Bryan</t>
  </si>
  <si>
    <t>042-0000802-01</t>
  </si>
  <si>
    <t>Ogle Timothy N &amp; Shelly A</t>
  </si>
  <si>
    <t>Trejo Javier</t>
  </si>
  <si>
    <t>037-00000471-00</t>
  </si>
  <si>
    <t>037-00000608-00</t>
  </si>
  <si>
    <t>Perkins Ingeborg</t>
  </si>
  <si>
    <t>Miller LeRoy J, Helen S, James M   JLRS</t>
  </si>
  <si>
    <t>043-00000203-00</t>
  </si>
  <si>
    <t>54.94 x 150</t>
  </si>
  <si>
    <t xml:space="preserve">Carey Nicholas A &amp; Leeanne </t>
  </si>
  <si>
    <t>Tarman James J &amp; Janice   JLRS</t>
  </si>
  <si>
    <t>043-00002615-00</t>
  </si>
  <si>
    <t>60 x 216</t>
  </si>
  <si>
    <t>Hardesty Bryan A &amp; Walters Dawna F</t>
  </si>
  <si>
    <t>Pvirre Kyle &amp; Kacy   JLRS</t>
  </si>
  <si>
    <t>043-00003653-00</t>
  </si>
  <si>
    <t>48.3 x 190.50</t>
  </si>
  <si>
    <t>Juarbe Luis F</t>
  </si>
  <si>
    <t>Jason Seven Limited</t>
  </si>
  <si>
    <t>043-00001029-00</t>
  </si>
  <si>
    <t>26 x 150</t>
  </si>
  <si>
    <t>Just Fix it Real Estate Solutions LLC</t>
  </si>
  <si>
    <t>Lukco Nicole C &amp; Paul J   JLRS</t>
  </si>
  <si>
    <t>013-00000044-00</t>
  </si>
  <si>
    <t>Bailey Robert E &amp; Nancy L</t>
  </si>
  <si>
    <t>Good Richard A &amp; Karen M JLRS</t>
  </si>
  <si>
    <t>029-00000307-00</t>
  </si>
  <si>
    <t>Oasis Properties Inc</t>
  </si>
  <si>
    <t>Triple C Land Holdings LLC</t>
  </si>
  <si>
    <t>033-00000282-01</t>
  </si>
  <si>
    <t>Loos Andrew A &amp; Jennifer A</t>
  </si>
  <si>
    <t>Schlachter Frederich J</t>
  </si>
  <si>
    <t>002-00000101-00</t>
  </si>
  <si>
    <t>Hostetler William B &amp; Myrna</t>
  </si>
  <si>
    <t>Adams Tony D &amp; Rhonda M  JLRS</t>
  </si>
  <si>
    <t>017-00000187-01</t>
  </si>
  <si>
    <t>Otsego Company LTD</t>
  </si>
  <si>
    <t>Troyer John B &amp; Mary Ellen  JLRS</t>
  </si>
  <si>
    <t>029-00000491-00</t>
  </si>
  <si>
    <t>E584</t>
  </si>
  <si>
    <t>002-00000191-01</t>
  </si>
  <si>
    <t>Hill Tyson Q &amp; Paige</t>
  </si>
  <si>
    <t>Boulet Douglas W &amp; Lynesha</t>
  </si>
  <si>
    <t>E585</t>
  </si>
  <si>
    <t>017-00001087-00</t>
  </si>
  <si>
    <t>Glass Charles Ablert</t>
  </si>
  <si>
    <t>Glass Charles Allen &amp; Lisa R    JRLS</t>
  </si>
  <si>
    <t>029-00000443-00</t>
  </si>
  <si>
    <t>DT Hoffman Farms LLC</t>
  </si>
  <si>
    <t>Finton Steven R</t>
  </si>
  <si>
    <t>E586</t>
  </si>
  <si>
    <t>004-00000890-00</t>
  </si>
  <si>
    <t>Whinnery Jesse I &amp; Renee A</t>
  </si>
  <si>
    <t>Whinnery Renee A</t>
  </si>
  <si>
    <t>010-00000345-03</t>
  </si>
  <si>
    <t>010-00000345-05</t>
  </si>
  <si>
    <t>Weaver John A</t>
  </si>
  <si>
    <t>Roahrig Thomas M &amp; Peggy A JLRS</t>
  </si>
  <si>
    <t>50x50</t>
  </si>
  <si>
    <t>Shaw Valerie E</t>
  </si>
  <si>
    <t>E587</t>
  </si>
  <si>
    <t>043-00006490-00</t>
  </si>
  <si>
    <t>043-00000023-00</t>
  </si>
  <si>
    <t>47.5 x 146.1901</t>
  </si>
  <si>
    <t>58.5 x 85</t>
  </si>
  <si>
    <t>Schlatter C Nelson (estate)</t>
  </si>
  <si>
    <t>Schlatter Dorothy Jean</t>
  </si>
  <si>
    <t>E588</t>
  </si>
  <si>
    <t>020-00000867-00</t>
  </si>
  <si>
    <t>Colton Doris May -OCC</t>
  </si>
  <si>
    <t>Brown Julia M</t>
  </si>
  <si>
    <t>E589</t>
  </si>
  <si>
    <t>043-00002498-00</t>
  </si>
  <si>
    <t>70 x 149</t>
  </si>
  <si>
    <t>Kenneth E Jones Family Trust</t>
  </si>
  <si>
    <t>Jones Michael A/ Nichols Lori A/ Tignor Kelly R</t>
  </si>
  <si>
    <t>E590</t>
  </si>
  <si>
    <t>037-00000250-00</t>
  </si>
  <si>
    <t>037-00000257-00</t>
  </si>
  <si>
    <t>037-00000253-00</t>
  </si>
  <si>
    <t>037-00000252-00</t>
  </si>
  <si>
    <t>037-00000351-00</t>
  </si>
  <si>
    <t>50 x 130</t>
  </si>
  <si>
    <t>50 x 125.2</t>
  </si>
  <si>
    <t>John Aron (estate)</t>
  </si>
  <si>
    <t>Aron Lucille Jean</t>
  </si>
  <si>
    <t>043-00003133-00</t>
  </si>
  <si>
    <t>48 x 150</t>
  </si>
  <si>
    <t>Taylor Ronald A</t>
  </si>
  <si>
    <t>Raber Kimberly J</t>
  </si>
  <si>
    <t>043-00001584-00</t>
  </si>
  <si>
    <t>50 x 188.5</t>
  </si>
  <si>
    <t>Babcock Mark Wm</t>
  </si>
  <si>
    <t>Elora Gorge Properties LLC</t>
  </si>
  <si>
    <t>Reagan Park LLC</t>
  </si>
  <si>
    <t>33.4  x 140</t>
  </si>
  <si>
    <t>Turner Timothy et al</t>
  </si>
  <si>
    <t>Moore Randy M &amp; Janet L   JLRS</t>
  </si>
  <si>
    <t>035-00000217-00</t>
  </si>
  <si>
    <t>Strupe Daniel T &amp; Jadison N</t>
  </si>
  <si>
    <t>Dudte Joshua F &amp; Courtney R JLRS</t>
  </si>
  <si>
    <t>037-00000126-00</t>
  </si>
  <si>
    <t>Easter Rowena May et al</t>
  </si>
  <si>
    <t>Dusenberry Alan</t>
  </si>
  <si>
    <t>E591</t>
  </si>
  <si>
    <t>Stingel Davonne Dale et al</t>
  </si>
  <si>
    <t>Laughlin Diane Sue</t>
  </si>
  <si>
    <t>043-00003908-00</t>
  </si>
  <si>
    <t>Wilson Kimberly &amp; Connie L</t>
  </si>
  <si>
    <t>Wade Richard J &amp; Angela M</t>
  </si>
  <si>
    <t>042-00000344-04</t>
  </si>
  <si>
    <t>Kraybill Dale E et al</t>
  </si>
  <si>
    <t>Meyer Jerold A et al</t>
  </si>
  <si>
    <t>042-00000237-00</t>
  </si>
  <si>
    <t>042-00000344-02</t>
  </si>
  <si>
    <t>E592</t>
  </si>
  <si>
    <t>031-00000183-07</t>
  </si>
  <si>
    <t>031-00000183-20</t>
  </si>
  <si>
    <t>Schrienk Kassandra K</t>
  </si>
  <si>
    <t>Sparks Andrew J &amp; Tara R fka Tara R Burley JLRS</t>
  </si>
  <si>
    <t>E593</t>
  </si>
  <si>
    <t>005-00000534-04</t>
  </si>
  <si>
    <t>Wheeler Carolyn (dec'd)</t>
  </si>
  <si>
    <t>Wheeler Roger A</t>
  </si>
  <si>
    <t>043-00006304-00</t>
  </si>
  <si>
    <t>043-00005883-00</t>
  </si>
  <si>
    <t>Edwards Ruth E</t>
  </si>
  <si>
    <t>Hardesty Bryan A &amp; Dawn F Walters aka Dawna F Hardesty JLRS</t>
  </si>
  <si>
    <t>021-00000737-02</t>
  </si>
  <si>
    <t>Guilliams Chad &amp; Wendy</t>
  </si>
  <si>
    <t>Ellis Jennifer L</t>
  </si>
  <si>
    <t>043-00005326-00</t>
  </si>
  <si>
    <t>Fogle Barry L</t>
  </si>
  <si>
    <t>Loos Andrew A &amp; Jennifer A JLRS</t>
  </si>
  <si>
    <t>017-00000390-17</t>
  </si>
  <si>
    <t>1/12 int Lot 54</t>
  </si>
  <si>
    <t>AFNOCO LLC</t>
  </si>
  <si>
    <t>Tidrick Marvin E &amp; Jodi   JLRS</t>
  </si>
  <si>
    <t>020-16119022-00</t>
  </si>
  <si>
    <t>Latham John O, JR</t>
  </si>
  <si>
    <t>043-00004501-00</t>
  </si>
  <si>
    <t>Masteller Jeffrey l &amp; Linda K</t>
  </si>
  <si>
    <t>Smith Dale K &amp; Bonnie L</t>
  </si>
  <si>
    <t>E594</t>
  </si>
  <si>
    <t>002-00000101-05</t>
  </si>
  <si>
    <t>Hostetler William B &amp; Myrna  JLRS</t>
  </si>
  <si>
    <t>E595</t>
  </si>
  <si>
    <t>023-00000280-00</t>
  </si>
  <si>
    <t>Sammon Oblee (dec'd)</t>
  </si>
  <si>
    <t>The Estate of Dolly Sammons aka Dollie Sammons</t>
  </si>
  <si>
    <t>038-00000059-01</t>
  </si>
  <si>
    <t>038-00000047-01</t>
  </si>
  <si>
    <t>Luburgh Todd Lee &amp; Marie Louise Eaches</t>
  </si>
  <si>
    <t>Sambuco Donald J &amp; Amanda L JLRS</t>
  </si>
  <si>
    <t>E596</t>
  </si>
  <si>
    <t>043-00002225-00</t>
  </si>
  <si>
    <t>38.4 x 144</t>
  </si>
  <si>
    <t>Valentin Eulisis (dec'd)</t>
  </si>
  <si>
    <t>Valentin Elizabeth</t>
  </si>
  <si>
    <t>043-00000382-00</t>
  </si>
  <si>
    <t>Marden William Kirk et al</t>
  </si>
  <si>
    <t>043-00004694-00</t>
  </si>
  <si>
    <t>148.45 X 253.45</t>
  </si>
  <si>
    <t>Roman Alan R &amp; Sabrina LYC, TTEES</t>
  </si>
  <si>
    <t>Nicholas Jessie D &amp; Lee A</t>
  </si>
  <si>
    <t>043-00000860-00</t>
  </si>
  <si>
    <t>63.69 x 173.02</t>
  </si>
  <si>
    <t>Lusk Jona Lee &amp; Mikesell David C</t>
  </si>
  <si>
    <t>Rantz Ryan P &amp; Nicole L</t>
  </si>
  <si>
    <t>031-00000111-02</t>
  </si>
  <si>
    <t>Pike Ronald L &amp; Diana M</t>
  </si>
  <si>
    <t>Childers Russell K &amp; Halladay Sylvia R</t>
  </si>
  <si>
    <t>043-00003076-00</t>
  </si>
  <si>
    <t>Phaosihavong Eric N &amp; Bowers Benjamin M</t>
  </si>
  <si>
    <t xml:space="preserve">Moon Charles A </t>
  </si>
  <si>
    <t>E597</t>
  </si>
  <si>
    <t>043-00003909-00</t>
  </si>
  <si>
    <t>Snyder Evelen (dec'd)</t>
  </si>
  <si>
    <t>Snyder Charles R et al</t>
  </si>
  <si>
    <t>043-00002695-00</t>
  </si>
  <si>
    <t>26 x 136</t>
  </si>
  <si>
    <t>Moon Charles A &amp; B Gayle</t>
  </si>
  <si>
    <t>Sorrell Gary D</t>
  </si>
  <si>
    <t>E598</t>
  </si>
  <si>
    <t>LE- Dreher Brenice M</t>
  </si>
  <si>
    <t>Farmer Cynthia K</t>
  </si>
  <si>
    <t>010-00000889-02</t>
  </si>
  <si>
    <t>010-00000839-03</t>
  </si>
  <si>
    <t>Bryant Regina l</t>
  </si>
  <si>
    <t>Selders Kevin A &amp; Jodi L   JLRS</t>
  </si>
  <si>
    <t>044-00000133-00</t>
  </si>
  <si>
    <t>044-00000134-00</t>
  </si>
  <si>
    <t>044-00000421-00</t>
  </si>
  <si>
    <t>Hinds Leroy L (Estate)</t>
  </si>
  <si>
    <t>Duren Daniel C</t>
  </si>
  <si>
    <t>E599</t>
  </si>
  <si>
    <t>Mason Gregory J &amp; Brent J</t>
  </si>
  <si>
    <t>Mason Storage LLC</t>
  </si>
  <si>
    <t>E600</t>
  </si>
  <si>
    <t>Mason Truck Properties LLC</t>
  </si>
  <si>
    <t>E601</t>
  </si>
  <si>
    <t>027-00000053-00</t>
  </si>
  <si>
    <t>027-00000308-00</t>
  </si>
  <si>
    <t>027-00000309-00</t>
  </si>
  <si>
    <t>027-00000054-00</t>
  </si>
  <si>
    <t>Williamson James A</t>
  </si>
  <si>
    <t>Williamson James A &amp; Mary Ann</t>
  </si>
  <si>
    <t>044-00000167-36</t>
  </si>
  <si>
    <t>Super Speedy LTD</t>
  </si>
  <si>
    <t>Bailey Robert E &amp; Nancy L   JLRS</t>
  </si>
  <si>
    <t>004-00000696-00</t>
  </si>
  <si>
    <t>Myers Thaddeus J &amp; Megan A</t>
  </si>
  <si>
    <t>Dawson Darren K &amp; Cassandra E JLRS</t>
  </si>
  <si>
    <t>E603</t>
  </si>
  <si>
    <t>E604</t>
  </si>
  <si>
    <t>041-00000089-00</t>
  </si>
  <si>
    <t>Lines Elsie L TTEE of the Elsie L. Lines Trust</t>
  </si>
  <si>
    <t>Lines Forrest L SUCC TTEE of the Elsie L. Lines Trust</t>
  </si>
  <si>
    <t>020-00000120-00</t>
  </si>
  <si>
    <t>Wilden Brehanna L</t>
  </si>
  <si>
    <t>014-00000353-03</t>
  </si>
  <si>
    <t>Hahn Kristoffer E</t>
  </si>
  <si>
    <t>Wright Gerald E &amp; Mary C</t>
  </si>
  <si>
    <t>E602</t>
  </si>
  <si>
    <t>008-00000018-00</t>
  </si>
  <si>
    <t>008-00000109-00</t>
  </si>
  <si>
    <t>Yoder Aaron E &amp; Ruth H</t>
  </si>
  <si>
    <t>Yoder Aaron E</t>
  </si>
  <si>
    <t>E606</t>
  </si>
  <si>
    <t>043-00001948-00</t>
  </si>
  <si>
    <t>48 x 48.33</t>
  </si>
  <si>
    <t>Alford Kathryn L</t>
  </si>
  <si>
    <t>Mayberry jeannine C</t>
  </si>
  <si>
    <t>E605</t>
  </si>
  <si>
    <t>016-00000207-00</t>
  </si>
  <si>
    <t>Weir Robert E &amp; Wilson Brian CO TTEE</t>
  </si>
  <si>
    <t>Wilson Casey Brian</t>
  </si>
  <si>
    <t>043-00000951-00</t>
  </si>
  <si>
    <t>043-00000952-00</t>
  </si>
  <si>
    <t>043-00000953-00</t>
  </si>
  <si>
    <t>50 x 60</t>
  </si>
  <si>
    <t>Strupe Sarah M</t>
  </si>
  <si>
    <t>Schuler Pollyanna</t>
  </si>
  <si>
    <t>TOTAL</t>
  </si>
  <si>
    <t>GRAND TOTAL PURCHASE PRICES: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</si>
</sst>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_);\(&quot;$&quot;#,##0.00\)"/>
    <numFmt numFmtId="164" formatCode="0.0000"/>
    <numFmt numFmtId="165" formatCode="m/d/yy;@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7" fontId="1" fillId="0" borderId="0" xfId="0" applyNumberFormat="1" applyFont="1" applyBorder="1" applyAlignment="1"/>
    <xf numFmtId="7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1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5" fontId="3" fillId="0" borderId="1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2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164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/>
    <xf numFmtId="15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3" fillId="4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14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4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407"/>
  <sheetViews>
    <sheetView tabSelected="1" zoomScale="115" zoomScaleNormal="115" workbookViewId="0">
      <pane ySplit="1" topLeftCell="A2043" activePane="bottomLeft" state="frozen"/>
      <selection pane="bottomLeft" activeCell="M2444" sqref="M2444"/>
    </sheetView>
  </sheetViews>
  <sheetFormatPr defaultColWidth="9.140625" defaultRowHeight="12.75" x14ac:dyDescent="0.2"/>
  <cols>
    <col min="1" max="1" width="9.42578125" style="24" bestFit="1" customWidth="1"/>
    <col min="2" max="2" width="5" style="22" customWidth="1"/>
    <col min="3" max="3" width="10.85546875" style="68" bestFit="1" customWidth="1"/>
    <col min="4" max="4" width="15.85546875" style="23" bestFit="1" customWidth="1"/>
    <col min="5" max="5" width="13.5703125" style="24" bestFit="1" customWidth="1"/>
    <col min="6" max="6" width="25.7109375" style="25" customWidth="1"/>
    <col min="7" max="7" width="26.42578125" style="26" customWidth="1"/>
    <col min="8" max="8" width="12.140625" style="25" customWidth="1"/>
    <col min="9" max="9" width="12.42578125" style="27" customWidth="1"/>
    <col min="10" max="10" width="14.28515625" style="27" customWidth="1"/>
    <col min="11" max="11" width="14.140625" style="28" customWidth="1"/>
    <col min="12" max="12" width="14.7109375" style="29" customWidth="1"/>
    <col min="13" max="13" width="11.140625" style="29" customWidth="1"/>
    <col min="14" max="14" width="10.5703125" style="28" bestFit="1" customWidth="1"/>
    <col min="15" max="15" width="21.42578125" style="62" customWidth="1"/>
    <col min="16" max="16" width="25.85546875" style="25" bestFit="1" customWidth="1"/>
    <col min="17" max="18" width="9.140625" style="25"/>
    <col min="19" max="19" width="14.5703125" style="25" bestFit="1" customWidth="1"/>
    <col min="20" max="16384" width="9.140625" style="25"/>
  </cols>
  <sheetData>
    <row r="1" spans="1:15" s="36" customFormat="1" ht="69.75" customHeight="1" x14ac:dyDescent="0.25">
      <c r="A1" s="35" t="s">
        <v>13</v>
      </c>
      <c r="B1" s="20" t="s">
        <v>12</v>
      </c>
      <c r="C1" s="67" t="s">
        <v>11</v>
      </c>
      <c r="D1" s="31" t="s">
        <v>10</v>
      </c>
      <c r="E1" s="32" t="s">
        <v>73</v>
      </c>
      <c r="F1" s="30" t="s">
        <v>9</v>
      </c>
      <c r="G1" s="30" t="s">
        <v>8</v>
      </c>
      <c r="H1" s="30" t="s">
        <v>7</v>
      </c>
      <c r="I1" s="33" t="s">
        <v>6</v>
      </c>
      <c r="J1" s="33" t="s">
        <v>5</v>
      </c>
      <c r="K1" s="34" t="s">
        <v>4</v>
      </c>
      <c r="L1" s="34" t="s">
        <v>3</v>
      </c>
      <c r="M1" s="34" t="s">
        <v>2</v>
      </c>
      <c r="N1" s="34" t="s">
        <v>1</v>
      </c>
      <c r="O1" s="35" t="s">
        <v>0</v>
      </c>
    </row>
    <row r="2" spans="1:15" s="41" customFormat="1" x14ac:dyDescent="0.2">
      <c r="A2" s="40">
        <v>875</v>
      </c>
      <c r="B2" s="38"/>
      <c r="C2" s="70">
        <v>42738</v>
      </c>
      <c r="D2" s="39" t="s">
        <v>81</v>
      </c>
      <c r="E2" s="40">
        <v>20.010000000000002</v>
      </c>
      <c r="F2" s="41" t="s">
        <v>82</v>
      </c>
      <c r="G2" s="42" t="s">
        <v>83</v>
      </c>
      <c r="H2" s="41">
        <v>1130</v>
      </c>
      <c r="I2" s="43">
        <v>0.5</v>
      </c>
      <c r="J2" s="43">
        <v>25170</v>
      </c>
      <c r="K2" s="44">
        <f>ROUND(J2/0.35,-1)</f>
        <v>71910</v>
      </c>
      <c r="L2" s="45">
        <v>144800</v>
      </c>
      <c r="M2" s="45">
        <v>579.20000000000005</v>
      </c>
      <c r="N2" s="44">
        <f>SUM(I2+M2)</f>
        <v>579.70000000000005</v>
      </c>
      <c r="O2" s="37"/>
    </row>
    <row r="3" spans="1:15" x14ac:dyDescent="0.2">
      <c r="N3" s="28">
        <f>SUM(N2)</f>
        <v>579.70000000000005</v>
      </c>
      <c r="O3" s="62">
        <v>61594</v>
      </c>
    </row>
    <row r="5" spans="1:15" x14ac:dyDescent="0.2">
      <c r="A5" s="24">
        <v>1</v>
      </c>
      <c r="C5" s="68">
        <v>42739</v>
      </c>
      <c r="D5" s="23" t="s">
        <v>84</v>
      </c>
      <c r="E5" s="24">
        <v>2.5670000000000002</v>
      </c>
      <c r="F5" s="25" t="s">
        <v>85</v>
      </c>
      <c r="G5" s="26" t="s">
        <v>86</v>
      </c>
      <c r="H5" s="25">
        <v>1060</v>
      </c>
      <c r="I5" s="27">
        <v>0.5</v>
      </c>
      <c r="J5" s="27">
        <v>4600</v>
      </c>
      <c r="K5" s="28">
        <f t="shared" ref="K5:K68" si="0">ROUND(J5/0.35,-1)</f>
        <v>13140</v>
      </c>
      <c r="L5" s="29">
        <v>18000</v>
      </c>
      <c r="M5" s="29">
        <v>72</v>
      </c>
      <c r="N5" s="28">
        <f t="shared" ref="N5:N68" si="1">SUM(I5+M5)</f>
        <v>72.5</v>
      </c>
    </row>
    <row r="6" spans="1:15" x14ac:dyDescent="0.2">
      <c r="A6" s="24" t="s">
        <v>87</v>
      </c>
      <c r="C6" s="68">
        <v>42739</v>
      </c>
      <c r="D6" s="23" t="s">
        <v>88</v>
      </c>
      <c r="E6" s="24">
        <v>19.571000000000002</v>
      </c>
      <c r="F6" s="25" t="s">
        <v>89</v>
      </c>
      <c r="G6" s="26" t="s">
        <v>90</v>
      </c>
      <c r="H6" s="25">
        <v>1040</v>
      </c>
      <c r="I6" s="27">
        <v>0.5</v>
      </c>
      <c r="J6" s="27">
        <v>26650</v>
      </c>
      <c r="K6" s="28">
        <f t="shared" si="0"/>
        <v>76140</v>
      </c>
      <c r="N6" s="28">
        <f t="shared" si="1"/>
        <v>0.5</v>
      </c>
    </row>
    <row r="7" spans="1:15" x14ac:dyDescent="0.2">
      <c r="A7" s="24">
        <v>2</v>
      </c>
      <c r="C7" s="68">
        <v>42740</v>
      </c>
      <c r="D7" s="23" t="s">
        <v>91</v>
      </c>
      <c r="E7" s="24">
        <v>16.777999999999999</v>
      </c>
      <c r="F7" s="25" t="s">
        <v>92</v>
      </c>
      <c r="G7" s="26" t="s">
        <v>93</v>
      </c>
      <c r="H7" s="25">
        <v>1090</v>
      </c>
      <c r="I7" s="27">
        <v>0.5</v>
      </c>
      <c r="J7" s="27">
        <v>31520</v>
      </c>
      <c r="K7" s="28">
        <f t="shared" si="0"/>
        <v>90060</v>
      </c>
      <c r="L7" s="29">
        <v>9000</v>
      </c>
      <c r="M7" s="29">
        <v>36</v>
      </c>
      <c r="N7" s="28">
        <v>37</v>
      </c>
    </row>
    <row r="8" spans="1:15" x14ac:dyDescent="0.2">
      <c r="A8" s="24" t="s">
        <v>94</v>
      </c>
      <c r="C8" s="68">
        <v>42740</v>
      </c>
      <c r="D8" s="23" t="s">
        <v>95</v>
      </c>
      <c r="E8" s="24" t="s">
        <v>96</v>
      </c>
      <c r="F8" s="25" t="s">
        <v>97</v>
      </c>
      <c r="G8" s="26" t="s">
        <v>98</v>
      </c>
      <c r="H8" s="25">
        <v>3010</v>
      </c>
      <c r="I8" s="27">
        <v>0.5</v>
      </c>
      <c r="J8" s="27">
        <v>28540</v>
      </c>
      <c r="K8" s="28">
        <f t="shared" si="0"/>
        <v>81540</v>
      </c>
      <c r="N8" s="28">
        <f t="shared" si="1"/>
        <v>0.5</v>
      </c>
    </row>
    <row r="9" spans="1:15" s="41" customFormat="1" x14ac:dyDescent="0.2">
      <c r="A9" s="40" t="s">
        <v>99</v>
      </c>
      <c r="B9" s="38"/>
      <c r="C9" s="70">
        <v>42740</v>
      </c>
      <c r="D9" s="39" t="s">
        <v>100</v>
      </c>
      <c r="E9" s="40">
        <v>2.6061000000000001</v>
      </c>
      <c r="F9" s="41" t="s">
        <v>101</v>
      </c>
      <c r="G9" s="42" t="s">
        <v>102</v>
      </c>
      <c r="H9" s="41">
        <v>1110</v>
      </c>
      <c r="I9" s="43">
        <v>0.5</v>
      </c>
      <c r="J9" s="43">
        <v>1410</v>
      </c>
      <c r="K9" s="44">
        <f t="shared" si="0"/>
        <v>4030</v>
      </c>
      <c r="L9" s="45"/>
      <c r="M9" s="45"/>
      <c r="N9" s="44">
        <f t="shared" si="1"/>
        <v>0.5</v>
      </c>
      <c r="O9" s="37"/>
    </row>
    <row r="10" spans="1:15" x14ac:dyDescent="0.2">
      <c r="N10" s="28">
        <f>SUM(N5:N9)</f>
        <v>111</v>
      </c>
      <c r="O10" s="62">
        <v>61642</v>
      </c>
    </row>
    <row r="12" spans="1:15" x14ac:dyDescent="0.2">
      <c r="A12" s="24">
        <v>3</v>
      </c>
      <c r="C12" s="68">
        <v>42741</v>
      </c>
      <c r="D12" s="23" t="s">
        <v>103</v>
      </c>
      <c r="E12" s="24">
        <v>43.631</v>
      </c>
      <c r="F12" s="25" t="s">
        <v>104</v>
      </c>
      <c r="G12" s="26" t="s">
        <v>105</v>
      </c>
      <c r="H12" s="25">
        <v>1140</v>
      </c>
      <c r="I12" s="27">
        <v>0.5</v>
      </c>
      <c r="J12" s="27">
        <v>45460</v>
      </c>
      <c r="K12" s="28">
        <f t="shared" si="0"/>
        <v>129890</v>
      </c>
      <c r="L12" s="29">
        <v>186500</v>
      </c>
      <c r="M12" s="29">
        <v>746</v>
      </c>
      <c r="N12" s="28">
        <f t="shared" si="1"/>
        <v>746.5</v>
      </c>
    </row>
    <row r="13" spans="1:15" x14ac:dyDescent="0.2">
      <c r="A13" s="24" t="s">
        <v>106</v>
      </c>
      <c r="C13" s="68">
        <v>42744</v>
      </c>
      <c r="D13" s="23" t="s">
        <v>107</v>
      </c>
      <c r="E13" s="24">
        <v>6.431</v>
      </c>
      <c r="F13" s="25" t="s">
        <v>108</v>
      </c>
      <c r="G13" s="26" t="s">
        <v>109</v>
      </c>
      <c r="H13" s="25">
        <v>1100</v>
      </c>
      <c r="I13" s="27">
        <v>0.5</v>
      </c>
      <c r="J13" s="27">
        <v>5290</v>
      </c>
      <c r="K13" s="28">
        <f t="shared" si="0"/>
        <v>15110</v>
      </c>
      <c r="N13" s="28">
        <f t="shared" si="1"/>
        <v>0.5</v>
      </c>
    </row>
    <row r="14" spans="1:15" x14ac:dyDescent="0.2">
      <c r="A14" s="24">
        <v>4</v>
      </c>
      <c r="C14" s="68">
        <v>42744</v>
      </c>
      <c r="D14" s="23" t="s">
        <v>110</v>
      </c>
      <c r="E14" s="24">
        <v>40</v>
      </c>
      <c r="F14" s="25" t="s">
        <v>111</v>
      </c>
      <c r="G14" s="26" t="s">
        <v>112</v>
      </c>
      <c r="H14" s="25">
        <v>1100</v>
      </c>
      <c r="I14" s="27">
        <v>0.5</v>
      </c>
      <c r="J14" s="27">
        <v>72700</v>
      </c>
      <c r="K14" s="28">
        <f t="shared" si="0"/>
        <v>207710</v>
      </c>
      <c r="L14" s="29">
        <v>174900</v>
      </c>
      <c r="M14" s="29">
        <v>699.6</v>
      </c>
      <c r="N14" s="28">
        <v>700.1</v>
      </c>
    </row>
    <row r="15" spans="1:15" x14ac:dyDescent="0.2">
      <c r="A15" s="24" t="s">
        <v>113</v>
      </c>
      <c r="C15" s="68">
        <v>42744</v>
      </c>
      <c r="D15" s="23" t="s">
        <v>114</v>
      </c>
      <c r="E15" s="24" t="s">
        <v>115</v>
      </c>
      <c r="F15" s="25" t="s">
        <v>116</v>
      </c>
      <c r="G15" s="26" t="s">
        <v>117</v>
      </c>
      <c r="H15" s="25">
        <v>3010</v>
      </c>
      <c r="I15" s="27">
        <v>0.5</v>
      </c>
      <c r="J15" s="27">
        <v>15200</v>
      </c>
      <c r="K15" s="28">
        <f t="shared" si="0"/>
        <v>43430</v>
      </c>
      <c r="N15" s="28">
        <f t="shared" si="1"/>
        <v>0.5</v>
      </c>
    </row>
    <row r="16" spans="1:15" x14ac:dyDescent="0.2">
      <c r="A16" s="24" t="s">
        <v>118</v>
      </c>
      <c r="C16" s="68">
        <v>42744</v>
      </c>
      <c r="D16" s="23" t="s">
        <v>119</v>
      </c>
      <c r="E16" s="24" t="s">
        <v>126</v>
      </c>
      <c r="F16" s="25" t="s">
        <v>127</v>
      </c>
      <c r="G16" s="26" t="s">
        <v>128</v>
      </c>
      <c r="H16" s="25">
        <v>3010</v>
      </c>
      <c r="I16" s="27">
        <v>3.5</v>
      </c>
      <c r="J16" s="27">
        <v>29910</v>
      </c>
      <c r="K16" s="28">
        <f t="shared" si="0"/>
        <v>85460</v>
      </c>
      <c r="N16" s="28">
        <f t="shared" si="1"/>
        <v>3.5</v>
      </c>
    </row>
    <row r="17" spans="1:15" x14ac:dyDescent="0.2">
      <c r="D17" s="23" t="s">
        <v>120</v>
      </c>
      <c r="E17" s="24" t="s">
        <v>126</v>
      </c>
      <c r="F17" s="25" t="s">
        <v>129</v>
      </c>
      <c r="G17" s="26" t="s">
        <v>129</v>
      </c>
      <c r="K17" s="28">
        <f t="shared" si="0"/>
        <v>0</v>
      </c>
      <c r="N17" s="28">
        <f t="shared" si="1"/>
        <v>0</v>
      </c>
    </row>
    <row r="18" spans="1:15" x14ac:dyDescent="0.2">
      <c r="D18" s="23" t="s">
        <v>121</v>
      </c>
      <c r="E18" s="24" t="s">
        <v>126</v>
      </c>
      <c r="F18" s="25" t="s">
        <v>129</v>
      </c>
      <c r="G18" s="26" t="s">
        <v>129</v>
      </c>
      <c r="K18" s="28">
        <f t="shared" si="0"/>
        <v>0</v>
      </c>
      <c r="N18" s="28">
        <f t="shared" si="1"/>
        <v>0</v>
      </c>
    </row>
    <row r="19" spans="1:15" x14ac:dyDescent="0.2">
      <c r="D19" s="23" t="s">
        <v>122</v>
      </c>
      <c r="E19" s="24" t="s">
        <v>126</v>
      </c>
      <c r="F19" s="25" t="s">
        <v>129</v>
      </c>
      <c r="G19" s="26" t="s">
        <v>129</v>
      </c>
      <c r="K19" s="28">
        <f t="shared" si="0"/>
        <v>0</v>
      </c>
      <c r="N19" s="28">
        <f t="shared" si="1"/>
        <v>0</v>
      </c>
    </row>
    <row r="20" spans="1:15" x14ac:dyDescent="0.2">
      <c r="D20" s="23" t="s">
        <v>123</v>
      </c>
      <c r="E20" s="24" t="s">
        <v>126</v>
      </c>
      <c r="F20" s="25" t="s">
        <v>129</v>
      </c>
      <c r="G20" s="26" t="s">
        <v>129</v>
      </c>
      <c r="K20" s="28">
        <f t="shared" si="0"/>
        <v>0</v>
      </c>
      <c r="N20" s="28">
        <f t="shared" si="1"/>
        <v>0</v>
      </c>
    </row>
    <row r="21" spans="1:15" x14ac:dyDescent="0.2">
      <c r="D21" s="23" t="s">
        <v>124</v>
      </c>
      <c r="E21" s="24" t="s">
        <v>126</v>
      </c>
      <c r="F21" s="25" t="s">
        <v>129</v>
      </c>
      <c r="G21" s="26" t="s">
        <v>129</v>
      </c>
      <c r="K21" s="28">
        <f t="shared" si="0"/>
        <v>0</v>
      </c>
      <c r="N21" s="28">
        <f t="shared" si="1"/>
        <v>0</v>
      </c>
    </row>
    <row r="22" spans="1:15" x14ac:dyDescent="0.2">
      <c r="D22" s="23" t="s">
        <v>125</v>
      </c>
      <c r="E22" s="24" t="s">
        <v>126</v>
      </c>
      <c r="F22" s="25" t="s">
        <v>129</v>
      </c>
      <c r="G22" s="26" t="s">
        <v>129</v>
      </c>
      <c r="K22" s="28">
        <f t="shared" si="0"/>
        <v>0</v>
      </c>
      <c r="N22" s="28">
        <f t="shared" si="1"/>
        <v>0</v>
      </c>
    </row>
    <row r="23" spans="1:15" x14ac:dyDescent="0.2">
      <c r="A23" s="24">
        <v>5</v>
      </c>
      <c r="C23" s="68">
        <v>42744</v>
      </c>
      <c r="D23" s="23" t="s">
        <v>130</v>
      </c>
      <c r="E23" s="24" t="s">
        <v>131</v>
      </c>
      <c r="F23" s="25" t="s">
        <v>132</v>
      </c>
      <c r="G23" s="26" t="s">
        <v>133</v>
      </c>
      <c r="H23" s="25">
        <v>2050</v>
      </c>
      <c r="I23" s="27">
        <v>0.5</v>
      </c>
      <c r="J23" s="27">
        <v>13700</v>
      </c>
      <c r="K23" s="28">
        <f t="shared" si="0"/>
        <v>39140</v>
      </c>
      <c r="L23" s="29">
        <v>42000</v>
      </c>
      <c r="M23" s="29">
        <v>168</v>
      </c>
      <c r="N23" s="28">
        <f t="shared" si="1"/>
        <v>168.5</v>
      </c>
    </row>
    <row r="24" spans="1:15" x14ac:dyDescent="0.2">
      <c r="A24" s="24">
        <v>6</v>
      </c>
      <c r="C24" s="68">
        <v>42744</v>
      </c>
      <c r="D24" s="23" t="s">
        <v>134</v>
      </c>
      <c r="E24" s="24">
        <v>1</v>
      </c>
      <c r="F24" s="25" t="s">
        <v>135</v>
      </c>
      <c r="G24" s="26" t="s">
        <v>136</v>
      </c>
      <c r="H24" s="25">
        <v>1200</v>
      </c>
      <c r="I24" s="27">
        <v>0.5</v>
      </c>
      <c r="J24" s="27">
        <v>3920</v>
      </c>
      <c r="K24" s="28">
        <f t="shared" si="0"/>
        <v>11200</v>
      </c>
      <c r="L24" s="29">
        <v>15000</v>
      </c>
      <c r="M24" s="29">
        <v>60</v>
      </c>
      <c r="N24" s="28">
        <f t="shared" si="1"/>
        <v>60.5</v>
      </c>
    </row>
    <row r="25" spans="1:15" s="41" customFormat="1" x14ac:dyDescent="0.2">
      <c r="A25" s="40" t="s">
        <v>137</v>
      </c>
      <c r="B25" s="38"/>
      <c r="C25" s="70">
        <v>42744</v>
      </c>
      <c r="D25" s="39" t="s">
        <v>138</v>
      </c>
      <c r="E25" s="40" t="s">
        <v>139</v>
      </c>
      <c r="F25" s="41" t="s">
        <v>140</v>
      </c>
      <c r="G25" s="42" t="s">
        <v>141</v>
      </c>
      <c r="H25" s="41">
        <v>2040</v>
      </c>
      <c r="I25" s="43">
        <v>0.5</v>
      </c>
      <c r="J25" s="43">
        <v>19080</v>
      </c>
      <c r="K25" s="44">
        <f t="shared" si="0"/>
        <v>54510</v>
      </c>
      <c r="L25" s="45"/>
      <c r="M25" s="45"/>
      <c r="N25" s="44">
        <f t="shared" si="1"/>
        <v>0.5</v>
      </c>
      <c r="O25" s="37"/>
    </row>
    <row r="26" spans="1:15" x14ac:dyDescent="0.2">
      <c r="K26" s="28">
        <f t="shared" si="0"/>
        <v>0</v>
      </c>
      <c r="N26" s="28">
        <f>SUM(N12:N25)</f>
        <v>1680.6</v>
      </c>
      <c r="O26" s="62">
        <v>61678</v>
      </c>
    </row>
    <row r="28" spans="1:15" x14ac:dyDescent="0.2">
      <c r="A28" s="24">
        <v>8</v>
      </c>
      <c r="B28" s="22" t="s">
        <v>145</v>
      </c>
      <c r="C28" s="68">
        <v>42745</v>
      </c>
      <c r="D28" s="23" t="s">
        <v>142</v>
      </c>
      <c r="E28" s="24" t="s">
        <v>143</v>
      </c>
      <c r="F28" s="25" t="s">
        <v>144</v>
      </c>
      <c r="G28" s="26" t="s">
        <v>146</v>
      </c>
      <c r="H28" s="25">
        <v>3010</v>
      </c>
      <c r="I28" s="27">
        <v>0.5</v>
      </c>
      <c r="J28" s="27">
        <v>11750</v>
      </c>
      <c r="K28" s="28">
        <f t="shared" si="0"/>
        <v>33570</v>
      </c>
      <c r="L28" s="29">
        <v>7000</v>
      </c>
      <c r="M28" s="29">
        <v>28</v>
      </c>
      <c r="N28" s="28">
        <f t="shared" si="1"/>
        <v>28.5</v>
      </c>
    </row>
    <row r="29" spans="1:15" x14ac:dyDescent="0.2">
      <c r="A29" s="24">
        <v>7</v>
      </c>
      <c r="B29" s="22" t="s">
        <v>145</v>
      </c>
      <c r="C29" s="68">
        <v>42745</v>
      </c>
      <c r="D29" s="23" t="s">
        <v>147</v>
      </c>
      <c r="E29" s="24">
        <v>0.25</v>
      </c>
      <c r="F29" s="25" t="s">
        <v>148</v>
      </c>
      <c r="G29" s="26" t="s">
        <v>149</v>
      </c>
      <c r="H29" s="25">
        <v>1180</v>
      </c>
      <c r="I29" s="27">
        <v>0.5</v>
      </c>
      <c r="J29" s="27">
        <v>310</v>
      </c>
      <c r="K29" s="28">
        <f t="shared" si="0"/>
        <v>890</v>
      </c>
      <c r="L29" s="29">
        <v>1670.42</v>
      </c>
      <c r="M29" s="29">
        <v>6.69</v>
      </c>
      <c r="N29" s="28">
        <f t="shared" si="1"/>
        <v>7.19</v>
      </c>
    </row>
    <row r="30" spans="1:15" x14ac:dyDescent="0.2">
      <c r="A30" s="24">
        <v>9</v>
      </c>
      <c r="B30" s="22" t="s">
        <v>145</v>
      </c>
      <c r="C30" s="68">
        <v>42745</v>
      </c>
      <c r="D30" s="23" t="s">
        <v>150</v>
      </c>
      <c r="E30" s="24" t="s">
        <v>151</v>
      </c>
      <c r="F30" s="25" t="s">
        <v>152</v>
      </c>
      <c r="G30" s="26" t="s">
        <v>153</v>
      </c>
      <c r="H30" s="25">
        <v>3010</v>
      </c>
      <c r="I30" s="27">
        <v>0.5</v>
      </c>
      <c r="J30" s="27">
        <v>21440</v>
      </c>
      <c r="K30" s="28">
        <f t="shared" si="0"/>
        <v>61260</v>
      </c>
      <c r="L30" s="29">
        <v>8001.28</v>
      </c>
      <c r="M30" s="29">
        <v>32.01</v>
      </c>
      <c r="N30" s="28">
        <f t="shared" si="1"/>
        <v>32.51</v>
      </c>
    </row>
    <row r="31" spans="1:15" x14ac:dyDescent="0.2">
      <c r="A31" s="24">
        <v>10</v>
      </c>
      <c r="C31" s="68">
        <v>42746</v>
      </c>
      <c r="D31" s="23" t="s">
        <v>154</v>
      </c>
      <c r="E31" s="24" t="s">
        <v>157</v>
      </c>
      <c r="F31" s="25" t="s">
        <v>160</v>
      </c>
      <c r="G31" s="26" t="s">
        <v>161</v>
      </c>
      <c r="H31" s="25">
        <v>2050</v>
      </c>
      <c r="I31" s="27">
        <v>1.5</v>
      </c>
      <c r="J31" s="27">
        <v>102080</v>
      </c>
      <c r="K31" s="28">
        <f t="shared" si="0"/>
        <v>291660</v>
      </c>
      <c r="L31" s="29">
        <v>26072.639999999999</v>
      </c>
      <c r="M31" s="29">
        <v>104.29</v>
      </c>
      <c r="N31" s="28">
        <f t="shared" si="1"/>
        <v>105.79</v>
      </c>
    </row>
    <row r="32" spans="1:15" x14ac:dyDescent="0.2">
      <c r="D32" s="23" t="s">
        <v>155</v>
      </c>
      <c r="E32" s="24" t="s">
        <v>158</v>
      </c>
      <c r="F32" s="25" t="s">
        <v>129</v>
      </c>
      <c r="G32" s="26" t="s">
        <v>129</v>
      </c>
      <c r="K32" s="28">
        <f t="shared" si="0"/>
        <v>0</v>
      </c>
      <c r="N32" s="28">
        <f t="shared" si="1"/>
        <v>0</v>
      </c>
    </row>
    <row r="33" spans="1:15" x14ac:dyDescent="0.2">
      <c r="D33" s="23" t="s">
        <v>156</v>
      </c>
      <c r="E33" s="24" t="s">
        <v>159</v>
      </c>
      <c r="F33" s="25" t="s">
        <v>129</v>
      </c>
      <c r="G33" s="26" t="s">
        <v>129</v>
      </c>
      <c r="K33" s="28">
        <f t="shared" si="0"/>
        <v>0</v>
      </c>
      <c r="N33" s="28">
        <f t="shared" si="1"/>
        <v>0</v>
      </c>
    </row>
    <row r="34" spans="1:15" x14ac:dyDescent="0.2">
      <c r="A34" s="24" t="s">
        <v>162</v>
      </c>
      <c r="C34" s="68">
        <v>42746</v>
      </c>
      <c r="D34" s="23" t="s">
        <v>163</v>
      </c>
      <c r="E34" s="24" t="s">
        <v>165</v>
      </c>
      <c r="F34" s="25" t="s">
        <v>167</v>
      </c>
      <c r="G34" s="26" t="s">
        <v>168</v>
      </c>
      <c r="H34" s="25">
        <v>1190</v>
      </c>
      <c r="I34" s="27">
        <v>1</v>
      </c>
      <c r="J34" s="27">
        <v>5400</v>
      </c>
      <c r="K34" s="28">
        <f t="shared" si="0"/>
        <v>15430</v>
      </c>
      <c r="N34" s="28">
        <f t="shared" si="1"/>
        <v>1</v>
      </c>
    </row>
    <row r="35" spans="1:15" x14ac:dyDescent="0.2">
      <c r="D35" s="23" t="s">
        <v>164</v>
      </c>
      <c r="E35" s="24" t="s">
        <v>166</v>
      </c>
      <c r="K35" s="28">
        <f t="shared" si="0"/>
        <v>0</v>
      </c>
      <c r="N35" s="28">
        <f t="shared" si="1"/>
        <v>0</v>
      </c>
    </row>
    <row r="36" spans="1:15" s="41" customFormat="1" x14ac:dyDescent="0.2">
      <c r="A36" s="40">
        <v>11</v>
      </c>
      <c r="B36" s="38"/>
      <c r="C36" s="70">
        <v>42746</v>
      </c>
      <c r="D36" s="39" t="s">
        <v>169</v>
      </c>
      <c r="E36" s="40" t="s">
        <v>170</v>
      </c>
      <c r="F36" s="41" t="s">
        <v>171</v>
      </c>
      <c r="G36" s="42" t="s">
        <v>172</v>
      </c>
      <c r="H36" s="41">
        <v>3010</v>
      </c>
      <c r="I36" s="43">
        <v>0.5</v>
      </c>
      <c r="J36" s="43">
        <v>12500</v>
      </c>
      <c r="K36" s="44">
        <f t="shared" si="0"/>
        <v>35710</v>
      </c>
      <c r="L36" s="45">
        <v>8000</v>
      </c>
      <c r="M36" s="45">
        <v>32</v>
      </c>
      <c r="N36" s="44">
        <f t="shared" si="1"/>
        <v>32.5</v>
      </c>
      <c r="O36" s="37"/>
    </row>
    <row r="37" spans="1:15" x14ac:dyDescent="0.2">
      <c r="K37" s="28">
        <f t="shared" si="0"/>
        <v>0</v>
      </c>
      <c r="N37" s="28">
        <f>SUM(N28:N36)</f>
        <v>207.49</v>
      </c>
      <c r="O37" s="62">
        <v>61706</v>
      </c>
    </row>
    <row r="39" spans="1:15" x14ac:dyDescent="0.2">
      <c r="A39" s="24" t="s">
        <v>201</v>
      </c>
      <c r="C39" s="68">
        <v>42746</v>
      </c>
      <c r="D39" s="23" t="s">
        <v>202</v>
      </c>
      <c r="E39" s="24">
        <v>6.8719999999999999</v>
      </c>
      <c r="F39" s="25" t="s">
        <v>203</v>
      </c>
      <c r="G39" s="26" t="s">
        <v>204</v>
      </c>
      <c r="H39" s="25">
        <v>3010</v>
      </c>
      <c r="I39" s="27">
        <v>0.5</v>
      </c>
      <c r="J39" s="27">
        <v>154020</v>
      </c>
      <c r="K39" s="28">
        <f t="shared" si="0"/>
        <v>440060</v>
      </c>
      <c r="N39" s="28">
        <v>0.5</v>
      </c>
    </row>
    <row r="40" spans="1:15" x14ac:dyDescent="0.2">
      <c r="A40" s="24">
        <v>12</v>
      </c>
      <c r="C40" s="68">
        <v>42747</v>
      </c>
      <c r="D40" s="23" t="s">
        <v>173</v>
      </c>
      <c r="E40" s="24" t="s">
        <v>174</v>
      </c>
      <c r="F40" s="25" t="s">
        <v>175</v>
      </c>
      <c r="G40" s="26" t="s">
        <v>176</v>
      </c>
      <c r="H40" s="25">
        <v>2040</v>
      </c>
      <c r="I40" s="27">
        <v>0.5</v>
      </c>
      <c r="J40" s="27">
        <v>19030</v>
      </c>
      <c r="K40" s="28">
        <f t="shared" si="0"/>
        <v>54370</v>
      </c>
      <c r="L40" s="29">
        <v>45000</v>
      </c>
      <c r="M40" s="29">
        <v>180</v>
      </c>
      <c r="N40" s="28">
        <f t="shared" si="1"/>
        <v>180.5</v>
      </c>
    </row>
    <row r="41" spans="1:15" x14ac:dyDescent="0.2">
      <c r="A41" s="24" t="s">
        <v>177</v>
      </c>
      <c r="C41" s="68">
        <v>42747</v>
      </c>
      <c r="D41" s="23" t="s">
        <v>178</v>
      </c>
      <c r="E41" s="24">
        <v>9.25</v>
      </c>
      <c r="F41" s="25" t="s">
        <v>179</v>
      </c>
      <c r="G41" s="26" t="s">
        <v>180</v>
      </c>
      <c r="H41" s="25">
        <v>1120</v>
      </c>
      <c r="I41" s="27">
        <v>0.5</v>
      </c>
      <c r="J41" s="27">
        <v>15970</v>
      </c>
      <c r="K41" s="28">
        <f t="shared" si="0"/>
        <v>45630</v>
      </c>
      <c r="N41" s="28">
        <f t="shared" si="1"/>
        <v>0.5</v>
      </c>
    </row>
    <row r="42" spans="1:15" x14ac:dyDescent="0.2">
      <c r="A42" s="114">
        <v>13</v>
      </c>
      <c r="B42" s="25"/>
      <c r="C42" s="68">
        <v>42748</v>
      </c>
      <c r="D42" s="23" t="s">
        <v>181</v>
      </c>
      <c r="E42" s="24">
        <v>7.0010000000000003</v>
      </c>
      <c r="F42" s="25" t="s">
        <v>182</v>
      </c>
      <c r="G42" s="26" t="s">
        <v>183</v>
      </c>
      <c r="H42" s="25">
        <v>1160</v>
      </c>
      <c r="I42" s="27">
        <v>0.5</v>
      </c>
      <c r="J42" s="27">
        <v>19710</v>
      </c>
      <c r="K42" s="28">
        <f t="shared" si="0"/>
        <v>56310</v>
      </c>
      <c r="L42" s="29">
        <v>95000</v>
      </c>
      <c r="M42" s="29">
        <v>380</v>
      </c>
      <c r="N42" s="28">
        <f t="shared" si="1"/>
        <v>380.5</v>
      </c>
    </row>
    <row r="43" spans="1:15" x14ac:dyDescent="0.2">
      <c r="A43" s="24">
        <v>14</v>
      </c>
      <c r="C43" s="68">
        <v>42748</v>
      </c>
      <c r="D43" s="23" t="s">
        <v>184</v>
      </c>
      <c r="E43" s="24">
        <v>8.4</v>
      </c>
      <c r="F43" s="25" t="s">
        <v>185</v>
      </c>
      <c r="G43" s="26" t="s">
        <v>186</v>
      </c>
      <c r="H43" s="25">
        <v>1010</v>
      </c>
      <c r="I43" s="27">
        <v>0.5</v>
      </c>
      <c r="J43" s="27">
        <v>14320</v>
      </c>
      <c r="K43" s="28">
        <f t="shared" si="0"/>
        <v>40910</v>
      </c>
      <c r="L43" s="29">
        <v>36900</v>
      </c>
      <c r="M43" s="29">
        <v>147.6</v>
      </c>
      <c r="N43" s="28">
        <f t="shared" si="1"/>
        <v>148.1</v>
      </c>
    </row>
    <row r="44" spans="1:15" x14ac:dyDescent="0.2">
      <c r="A44" s="24">
        <v>15</v>
      </c>
      <c r="C44" s="68">
        <v>42748</v>
      </c>
      <c r="D44" s="23" t="s">
        <v>187</v>
      </c>
      <c r="E44" s="24" t="s">
        <v>188</v>
      </c>
      <c r="F44" s="25" t="s">
        <v>189</v>
      </c>
      <c r="G44" s="26" t="s">
        <v>190</v>
      </c>
      <c r="H44" s="25">
        <v>3010</v>
      </c>
      <c r="I44" s="27">
        <v>0.5</v>
      </c>
      <c r="J44" s="27">
        <v>14180</v>
      </c>
      <c r="K44" s="28">
        <f t="shared" si="0"/>
        <v>40510</v>
      </c>
      <c r="L44" s="29">
        <v>40500</v>
      </c>
      <c r="M44" s="29">
        <v>162</v>
      </c>
      <c r="N44" s="28">
        <f t="shared" si="1"/>
        <v>162.5</v>
      </c>
    </row>
    <row r="45" spans="1:15" x14ac:dyDescent="0.2">
      <c r="A45" s="24" t="s">
        <v>191</v>
      </c>
      <c r="C45" s="68">
        <v>42748</v>
      </c>
      <c r="D45" s="23" t="s">
        <v>192</v>
      </c>
      <c r="E45" s="24" t="s">
        <v>194</v>
      </c>
      <c r="F45" s="25" t="s">
        <v>196</v>
      </c>
      <c r="G45" s="26" t="s">
        <v>197</v>
      </c>
      <c r="H45" s="25">
        <v>3010</v>
      </c>
      <c r="I45" s="27">
        <v>1</v>
      </c>
      <c r="J45" s="27">
        <v>24740</v>
      </c>
      <c r="K45" s="28">
        <f t="shared" si="0"/>
        <v>70690</v>
      </c>
      <c r="N45" s="28">
        <f t="shared" si="1"/>
        <v>1</v>
      </c>
    </row>
    <row r="46" spans="1:15" x14ac:dyDescent="0.2">
      <c r="D46" s="23" t="s">
        <v>193</v>
      </c>
      <c r="E46" s="24" t="s">
        <v>195</v>
      </c>
      <c r="F46" s="25" t="s">
        <v>129</v>
      </c>
      <c r="G46" s="26" t="s">
        <v>129</v>
      </c>
      <c r="K46" s="28">
        <f t="shared" si="0"/>
        <v>0</v>
      </c>
      <c r="N46" s="28">
        <f t="shared" si="1"/>
        <v>0</v>
      </c>
    </row>
    <row r="47" spans="1:15" s="41" customFormat="1" x14ac:dyDescent="0.2">
      <c r="A47" s="40">
        <v>16</v>
      </c>
      <c r="B47" s="38"/>
      <c r="C47" s="70">
        <v>42748</v>
      </c>
      <c r="D47" s="39" t="s">
        <v>198</v>
      </c>
      <c r="E47" s="40">
        <v>33.933999999999997</v>
      </c>
      <c r="F47" s="41" t="s">
        <v>199</v>
      </c>
      <c r="G47" s="42" t="s">
        <v>200</v>
      </c>
      <c r="H47" s="41">
        <v>1220</v>
      </c>
      <c r="I47" s="43">
        <v>0.5</v>
      </c>
      <c r="J47" s="43">
        <v>52990</v>
      </c>
      <c r="K47" s="44">
        <f t="shared" si="0"/>
        <v>151400</v>
      </c>
      <c r="L47" s="45">
        <v>201567.96</v>
      </c>
      <c r="M47" s="45">
        <v>806.4</v>
      </c>
      <c r="N47" s="44">
        <f t="shared" si="1"/>
        <v>806.9</v>
      </c>
      <c r="O47" s="37"/>
    </row>
    <row r="48" spans="1:15" x14ac:dyDescent="0.2">
      <c r="N48" s="28">
        <f>SUM(N39:N47)</f>
        <v>1680.5</v>
      </c>
      <c r="O48" s="62">
        <v>61743</v>
      </c>
    </row>
    <row r="50" spans="1:16" x14ac:dyDescent="0.2">
      <c r="A50" s="24">
        <v>17</v>
      </c>
      <c r="C50" s="68">
        <v>42752</v>
      </c>
      <c r="D50" s="23" t="s">
        <v>205</v>
      </c>
      <c r="E50" s="24">
        <v>0.76500000000000001</v>
      </c>
      <c r="F50" s="25" t="s">
        <v>206</v>
      </c>
      <c r="G50" s="26" t="s">
        <v>207</v>
      </c>
      <c r="H50" s="25">
        <v>1050</v>
      </c>
      <c r="I50" s="27">
        <v>0.5</v>
      </c>
      <c r="J50" s="27">
        <v>17050</v>
      </c>
      <c r="K50" s="28">
        <f t="shared" si="0"/>
        <v>48710</v>
      </c>
      <c r="L50" s="29">
        <v>30000</v>
      </c>
      <c r="M50" s="29">
        <v>120</v>
      </c>
      <c r="N50" s="28">
        <f t="shared" si="1"/>
        <v>120.5</v>
      </c>
    </row>
    <row r="51" spans="1:16" x14ac:dyDescent="0.2">
      <c r="A51" s="24">
        <v>18</v>
      </c>
      <c r="C51" s="68">
        <v>42752</v>
      </c>
      <c r="D51" s="23" t="s">
        <v>208</v>
      </c>
      <c r="E51" s="24" t="s">
        <v>209</v>
      </c>
      <c r="F51" s="25" t="s">
        <v>210</v>
      </c>
      <c r="G51" s="26" t="s">
        <v>211</v>
      </c>
      <c r="H51" s="25">
        <v>3010</v>
      </c>
      <c r="I51" s="27">
        <v>0.5</v>
      </c>
      <c r="J51" s="27">
        <v>18440</v>
      </c>
      <c r="K51" s="28">
        <f t="shared" si="0"/>
        <v>52690</v>
      </c>
      <c r="L51" s="29">
        <v>30000</v>
      </c>
      <c r="M51" s="29">
        <v>120</v>
      </c>
      <c r="N51" s="28">
        <f t="shared" si="1"/>
        <v>120.5</v>
      </c>
    </row>
    <row r="52" spans="1:16" x14ac:dyDescent="0.2">
      <c r="A52" s="24" t="s">
        <v>212</v>
      </c>
      <c r="C52" s="68">
        <v>18</v>
      </c>
      <c r="D52" s="23" t="s">
        <v>213</v>
      </c>
      <c r="E52" s="24">
        <v>29.509</v>
      </c>
      <c r="F52" s="25" t="s">
        <v>214</v>
      </c>
      <c r="G52" s="26" t="s">
        <v>215</v>
      </c>
      <c r="H52" s="25">
        <v>1220</v>
      </c>
      <c r="I52" s="27">
        <v>0.5</v>
      </c>
      <c r="J52" s="27">
        <v>65470</v>
      </c>
      <c r="K52" s="28">
        <f t="shared" si="0"/>
        <v>187060</v>
      </c>
      <c r="N52" s="28">
        <f t="shared" si="1"/>
        <v>0.5</v>
      </c>
      <c r="P52" s="25" t="s">
        <v>216</v>
      </c>
    </row>
    <row r="53" spans="1:16" x14ac:dyDescent="0.2">
      <c r="A53" s="24">
        <v>20</v>
      </c>
      <c r="C53" s="68">
        <v>42754</v>
      </c>
      <c r="D53" s="23" t="s">
        <v>219</v>
      </c>
      <c r="E53" s="24">
        <v>13.7</v>
      </c>
      <c r="F53" s="25" t="s">
        <v>217</v>
      </c>
      <c r="G53" s="26" t="s">
        <v>218</v>
      </c>
      <c r="H53" s="25">
        <v>1220</v>
      </c>
      <c r="I53" s="27">
        <v>0.5</v>
      </c>
      <c r="J53" s="27">
        <v>21290</v>
      </c>
      <c r="K53" s="28">
        <f t="shared" si="0"/>
        <v>60830</v>
      </c>
      <c r="L53" s="29">
        <v>91927</v>
      </c>
      <c r="M53" s="29">
        <v>368</v>
      </c>
      <c r="N53" s="28">
        <f t="shared" si="1"/>
        <v>368.5</v>
      </c>
    </row>
    <row r="54" spans="1:16" x14ac:dyDescent="0.2">
      <c r="A54" s="24">
        <v>19</v>
      </c>
      <c r="C54" s="68">
        <v>42754</v>
      </c>
      <c r="D54" s="23" t="s">
        <v>220</v>
      </c>
      <c r="E54" s="24">
        <v>6.4726999999999997</v>
      </c>
      <c r="F54" s="25" t="s">
        <v>222</v>
      </c>
      <c r="G54" s="26" t="s">
        <v>223</v>
      </c>
      <c r="H54" s="25" t="s">
        <v>224</v>
      </c>
      <c r="I54" s="27">
        <v>1</v>
      </c>
      <c r="J54" s="27">
        <v>68300</v>
      </c>
      <c r="K54" s="28">
        <f t="shared" si="0"/>
        <v>195140</v>
      </c>
      <c r="L54" s="29">
        <v>157500</v>
      </c>
      <c r="M54" s="29">
        <v>630</v>
      </c>
      <c r="N54" s="28">
        <f t="shared" si="1"/>
        <v>631</v>
      </c>
    </row>
    <row r="55" spans="1:16" x14ac:dyDescent="0.2">
      <c r="D55" s="23" t="s">
        <v>221</v>
      </c>
      <c r="E55" s="24">
        <v>38.124299999999998</v>
      </c>
      <c r="F55" s="25" t="s">
        <v>129</v>
      </c>
      <c r="G55" s="26" t="s">
        <v>129</v>
      </c>
      <c r="K55" s="28">
        <f t="shared" si="0"/>
        <v>0</v>
      </c>
      <c r="N55" s="28">
        <f t="shared" si="1"/>
        <v>0</v>
      </c>
    </row>
    <row r="56" spans="1:16" x14ac:dyDescent="0.2">
      <c r="A56" s="24">
        <v>21</v>
      </c>
      <c r="C56" s="68">
        <v>42754</v>
      </c>
      <c r="D56" s="23" t="s">
        <v>225</v>
      </c>
      <c r="E56" s="24">
        <v>29.065999999999999</v>
      </c>
      <c r="F56" s="25" t="s">
        <v>227</v>
      </c>
      <c r="G56" s="26" t="s">
        <v>228</v>
      </c>
      <c r="H56" s="25">
        <v>1200</v>
      </c>
      <c r="I56" s="27">
        <v>1</v>
      </c>
      <c r="J56" s="27">
        <v>49950</v>
      </c>
      <c r="K56" s="28">
        <f t="shared" si="0"/>
        <v>142710</v>
      </c>
      <c r="L56" s="29">
        <v>37150</v>
      </c>
      <c r="M56" s="29">
        <v>148.6</v>
      </c>
      <c r="N56" s="28">
        <f t="shared" si="1"/>
        <v>149.6</v>
      </c>
    </row>
    <row r="57" spans="1:16" x14ac:dyDescent="0.2">
      <c r="D57" s="23" t="s">
        <v>226</v>
      </c>
      <c r="E57" s="24">
        <v>14.422000000000001</v>
      </c>
      <c r="F57" s="25" t="s">
        <v>129</v>
      </c>
      <c r="G57" s="26" t="s">
        <v>129</v>
      </c>
      <c r="K57" s="28">
        <f t="shared" si="0"/>
        <v>0</v>
      </c>
      <c r="N57" s="28">
        <f t="shared" si="1"/>
        <v>0</v>
      </c>
    </row>
    <row r="58" spans="1:16" x14ac:dyDescent="0.2">
      <c r="A58" s="24">
        <v>22</v>
      </c>
      <c r="C58" s="68">
        <v>42754</v>
      </c>
      <c r="D58" s="23" t="s">
        <v>229</v>
      </c>
      <c r="E58" s="24">
        <v>2.4</v>
      </c>
      <c r="F58" s="25" t="s">
        <v>230</v>
      </c>
      <c r="G58" s="26" t="s">
        <v>231</v>
      </c>
      <c r="H58" s="25">
        <v>1110</v>
      </c>
      <c r="I58" s="27">
        <v>0.5</v>
      </c>
      <c r="J58" s="27">
        <v>14410</v>
      </c>
      <c r="K58" s="28">
        <f t="shared" si="0"/>
        <v>41170</v>
      </c>
      <c r="L58" s="29">
        <v>24000</v>
      </c>
      <c r="M58" s="29">
        <v>96</v>
      </c>
      <c r="N58" s="28">
        <f t="shared" si="1"/>
        <v>96.5</v>
      </c>
    </row>
    <row r="59" spans="1:16" x14ac:dyDescent="0.2">
      <c r="A59" s="24">
        <v>23</v>
      </c>
      <c r="C59" s="68">
        <v>42754</v>
      </c>
      <c r="D59" s="23" t="s">
        <v>232</v>
      </c>
      <c r="E59" s="24" t="s">
        <v>233</v>
      </c>
      <c r="F59" s="25" t="s">
        <v>234</v>
      </c>
      <c r="G59" s="26" t="s">
        <v>235</v>
      </c>
      <c r="H59" s="25">
        <v>3010</v>
      </c>
      <c r="I59" s="27">
        <v>0.5</v>
      </c>
      <c r="J59" s="27">
        <v>34570</v>
      </c>
      <c r="K59" s="28">
        <f t="shared" si="0"/>
        <v>98770</v>
      </c>
      <c r="L59" s="29">
        <v>85000</v>
      </c>
      <c r="M59" s="29">
        <v>340</v>
      </c>
      <c r="N59" s="28">
        <f t="shared" si="1"/>
        <v>340.5</v>
      </c>
    </row>
    <row r="60" spans="1:16" s="41" customFormat="1" x14ac:dyDescent="0.2">
      <c r="A60" s="40" t="s">
        <v>236</v>
      </c>
      <c r="B60" s="38"/>
      <c r="C60" s="70">
        <v>42754</v>
      </c>
      <c r="D60" s="39" t="s">
        <v>237</v>
      </c>
      <c r="E60" s="40" t="s">
        <v>238</v>
      </c>
      <c r="F60" s="41" t="s">
        <v>239</v>
      </c>
      <c r="G60" s="42" t="s">
        <v>240</v>
      </c>
      <c r="H60" s="41">
        <v>3010</v>
      </c>
      <c r="I60" s="43">
        <v>0.5</v>
      </c>
      <c r="J60" s="43">
        <v>39880</v>
      </c>
      <c r="K60" s="44">
        <f t="shared" si="0"/>
        <v>113940</v>
      </c>
      <c r="L60" s="45"/>
      <c r="M60" s="45"/>
      <c r="N60" s="44">
        <f t="shared" si="1"/>
        <v>0.5</v>
      </c>
      <c r="O60" s="37"/>
    </row>
    <row r="61" spans="1:16" x14ac:dyDescent="0.2">
      <c r="N61" s="28">
        <f>SUM(N50:N60)</f>
        <v>1828.1</v>
      </c>
      <c r="O61" s="62">
        <v>61819</v>
      </c>
    </row>
    <row r="63" spans="1:16" x14ac:dyDescent="0.2">
      <c r="A63" s="24">
        <v>24</v>
      </c>
      <c r="C63" s="68">
        <v>42754</v>
      </c>
      <c r="D63" s="23" t="s">
        <v>241</v>
      </c>
      <c r="E63" s="24">
        <v>12.034000000000001</v>
      </c>
      <c r="F63" s="25" t="s">
        <v>242</v>
      </c>
      <c r="G63" s="26" t="s">
        <v>243</v>
      </c>
      <c r="H63" s="25">
        <v>1090</v>
      </c>
      <c r="I63" s="27">
        <v>0.5</v>
      </c>
      <c r="J63" s="27">
        <v>18730</v>
      </c>
      <c r="K63" s="28">
        <f t="shared" si="0"/>
        <v>53510</v>
      </c>
      <c r="L63" s="29">
        <v>18730</v>
      </c>
      <c r="M63" s="29">
        <v>241</v>
      </c>
      <c r="N63" s="28">
        <f t="shared" si="1"/>
        <v>241.5</v>
      </c>
    </row>
    <row r="64" spans="1:16" x14ac:dyDescent="0.2">
      <c r="A64" s="24" t="s">
        <v>246</v>
      </c>
      <c r="C64" s="68">
        <v>42755</v>
      </c>
      <c r="D64" s="23" t="s">
        <v>244</v>
      </c>
      <c r="E64" s="24">
        <v>94.673000000000002</v>
      </c>
      <c r="F64" s="25" t="s">
        <v>247</v>
      </c>
      <c r="G64" s="26" t="s">
        <v>249</v>
      </c>
      <c r="H64" s="25">
        <v>1130</v>
      </c>
      <c r="I64" s="27">
        <v>1</v>
      </c>
      <c r="J64" s="27">
        <v>110090</v>
      </c>
      <c r="K64" s="28">
        <f t="shared" si="0"/>
        <v>314540</v>
      </c>
      <c r="N64" s="28">
        <f t="shared" si="1"/>
        <v>1</v>
      </c>
    </row>
    <row r="65" spans="1:16" x14ac:dyDescent="0.2">
      <c r="D65" s="23" t="s">
        <v>245</v>
      </c>
      <c r="E65" s="24">
        <v>2.3759999999999999</v>
      </c>
      <c r="F65" s="25" t="s">
        <v>129</v>
      </c>
      <c r="G65" s="26" t="s">
        <v>129</v>
      </c>
      <c r="K65" s="28">
        <f t="shared" si="0"/>
        <v>0</v>
      </c>
      <c r="N65" s="28">
        <f t="shared" si="1"/>
        <v>0</v>
      </c>
    </row>
    <row r="66" spans="1:16" x14ac:dyDescent="0.2">
      <c r="A66" s="24">
        <v>25</v>
      </c>
      <c r="C66" s="68">
        <v>42755</v>
      </c>
      <c r="D66" s="23" t="s">
        <v>244</v>
      </c>
      <c r="E66" s="24">
        <v>94.676000000000002</v>
      </c>
      <c r="F66" s="25" t="s">
        <v>248</v>
      </c>
      <c r="G66" s="26" t="s">
        <v>250</v>
      </c>
      <c r="H66" s="25">
        <v>1130</v>
      </c>
      <c r="I66" s="27">
        <v>1</v>
      </c>
      <c r="J66" s="27">
        <v>110090</v>
      </c>
      <c r="K66" s="28">
        <f t="shared" si="0"/>
        <v>314540</v>
      </c>
      <c r="L66" s="29">
        <v>585000</v>
      </c>
      <c r="M66" s="29">
        <v>2340</v>
      </c>
      <c r="N66" s="28">
        <f t="shared" si="1"/>
        <v>2341</v>
      </c>
    </row>
    <row r="67" spans="1:16" x14ac:dyDescent="0.2">
      <c r="D67" s="23" t="s">
        <v>244</v>
      </c>
      <c r="E67" s="24">
        <v>2.3759999999999999</v>
      </c>
      <c r="F67" s="25" t="s">
        <v>129</v>
      </c>
      <c r="G67" s="26" t="s">
        <v>129</v>
      </c>
      <c r="K67" s="28">
        <f t="shared" si="0"/>
        <v>0</v>
      </c>
      <c r="N67" s="28">
        <f t="shared" si="1"/>
        <v>0</v>
      </c>
    </row>
    <row r="68" spans="1:16" x14ac:dyDescent="0.2">
      <c r="A68" s="24" t="s">
        <v>251</v>
      </c>
      <c r="C68" s="68">
        <v>42755</v>
      </c>
      <c r="D68" s="23" t="s">
        <v>252</v>
      </c>
      <c r="E68" s="24" t="s">
        <v>253</v>
      </c>
      <c r="F68" s="25" t="s">
        <v>254</v>
      </c>
      <c r="G68" s="26" t="s">
        <v>255</v>
      </c>
      <c r="H68" s="25">
        <v>2050</v>
      </c>
      <c r="I68" s="27">
        <v>0.5</v>
      </c>
      <c r="J68" s="27">
        <v>30390</v>
      </c>
      <c r="K68" s="28">
        <f t="shared" si="0"/>
        <v>86830</v>
      </c>
      <c r="N68" s="28">
        <f t="shared" si="1"/>
        <v>0.5</v>
      </c>
    </row>
    <row r="69" spans="1:16" x14ac:dyDescent="0.2">
      <c r="A69" s="24">
        <v>26</v>
      </c>
      <c r="C69" s="68">
        <v>42755</v>
      </c>
      <c r="D69" s="23" t="s">
        <v>256</v>
      </c>
      <c r="E69" s="24">
        <v>35.896000000000001</v>
      </c>
      <c r="F69" s="25" t="s">
        <v>259</v>
      </c>
      <c r="G69" s="26" t="s">
        <v>257</v>
      </c>
      <c r="H69" s="25">
        <v>1160</v>
      </c>
      <c r="I69" s="27">
        <v>0.5</v>
      </c>
      <c r="J69" s="27">
        <v>43890</v>
      </c>
      <c r="K69" s="28">
        <f t="shared" ref="K69:K124" si="2">ROUND(J69/0.35,-1)</f>
        <v>125400</v>
      </c>
      <c r="L69" s="29">
        <v>154000</v>
      </c>
      <c r="M69" s="29">
        <v>616</v>
      </c>
      <c r="N69" s="28">
        <f t="shared" ref="N69:N124" si="3">SUM(I69+M69)</f>
        <v>616.5</v>
      </c>
    </row>
    <row r="70" spans="1:16" x14ac:dyDescent="0.2">
      <c r="A70" s="24">
        <v>28</v>
      </c>
      <c r="C70" s="68">
        <v>42755</v>
      </c>
      <c r="D70" s="23" t="s">
        <v>258</v>
      </c>
      <c r="E70" s="24" t="s">
        <v>166</v>
      </c>
      <c r="F70" s="25" t="s">
        <v>260</v>
      </c>
      <c r="G70" s="26" t="s">
        <v>261</v>
      </c>
      <c r="H70" s="25">
        <v>3010</v>
      </c>
      <c r="I70" s="27">
        <v>0.5</v>
      </c>
      <c r="J70" s="27">
        <v>21280</v>
      </c>
      <c r="K70" s="28">
        <f t="shared" si="2"/>
        <v>60800</v>
      </c>
      <c r="L70" s="29">
        <v>24000</v>
      </c>
      <c r="M70" s="29">
        <v>96</v>
      </c>
      <c r="N70" s="28">
        <f t="shared" si="3"/>
        <v>96.5</v>
      </c>
    </row>
    <row r="71" spans="1:16" x14ac:dyDescent="0.2">
      <c r="A71" s="24">
        <v>29</v>
      </c>
      <c r="C71" s="68">
        <v>42755</v>
      </c>
      <c r="D71" s="23" t="s">
        <v>262</v>
      </c>
      <c r="E71" s="24" t="s">
        <v>263</v>
      </c>
      <c r="F71" s="25" t="s">
        <v>264</v>
      </c>
      <c r="G71" s="26" t="s">
        <v>265</v>
      </c>
      <c r="H71" s="25">
        <v>2050</v>
      </c>
      <c r="I71" s="27">
        <v>0.5</v>
      </c>
      <c r="J71" s="27">
        <v>12640</v>
      </c>
      <c r="K71" s="28">
        <f t="shared" si="2"/>
        <v>36110</v>
      </c>
      <c r="L71" s="29">
        <v>16080</v>
      </c>
      <c r="M71" s="29">
        <v>64.319999999999993</v>
      </c>
      <c r="N71" s="28">
        <f t="shared" si="3"/>
        <v>64.819999999999993</v>
      </c>
    </row>
    <row r="72" spans="1:16" x14ac:dyDescent="0.2">
      <c r="A72" s="24">
        <v>30</v>
      </c>
      <c r="C72" s="68">
        <v>42755</v>
      </c>
      <c r="D72" s="23" t="s">
        <v>266</v>
      </c>
      <c r="E72" s="24">
        <v>0.61199999999999999</v>
      </c>
      <c r="F72" s="25" t="s">
        <v>267</v>
      </c>
      <c r="G72" s="26" t="s">
        <v>268</v>
      </c>
      <c r="H72" s="25">
        <v>1190</v>
      </c>
      <c r="I72" s="27">
        <v>0.5</v>
      </c>
      <c r="J72" s="27">
        <v>860</v>
      </c>
      <c r="K72" s="28">
        <f t="shared" si="2"/>
        <v>2460</v>
      </c>
      <c r="L72" s="29">
        <v>1000</v>
      </c>
      <c r="M72" s="29">
        <v>4</v>
      </c>
      <c r="N72" s="28">
        <f t="shared" si="3"/>
        <v>4.5</v>
      </c>
      <c r="O72" s="129"/>
      <c r="P72" s="129"/>
    </row>
    <row r="73" spans="1:16" x14ac:dyDescent="0.2">
      <c r="A73" s="24">
        <v>31</v>
      </c>
      <c r="C73" s="68">
        <v>42758</v>
      </c>
      <c r="D73" s="23" t="s">
        <v>269</v>
      </c>
      <c r="E73" s="24">
        <v>0.1492</v>
      </c>
      <c r="F73" s="25" t="s">
        <v>270</v>
      </c>
      <c r="G73" s="26" t="s">
        <v>271</v>
      </c>
      <c r="H73" s="25">
        <v>2050</v>
      </c>
      <c r="I73" s="27">
        <v>0.5</v>
      </c>
      <c r="J73" s="27">
        <v>11180</v>
      </c>
      <c r="K73" s="28">
        <f t="shared" si="2"/>
        <v>31940</v>
      </c>
      <c r="L73" s="29">
        <v>20000</v>
      </c>
      <c r="M73" s="29">
        <v>80</v>
      </c>
      <c r="N73" s="28">
        <f t="shared" si="3"/>
        <v>80.5</v>
      </c>
    </row>
    <row r="74" spans="1:16" x14ac:dyDescent="0.2">
      <c r="A74" s="24" t="s">
        <v>272</v>
      </c>
      <c r="C74" s="68">
        <v>42758</v>
      </c>
      <c r="D74" s="23" t="s">
        <v>273</v>
      </c>
      <c r="E74" s="24">
        <v>1.0669999999999999</v>
      </c>
      <c r="F74" s="25" t="s">
        <v>274</v>
      </c>
      <c r="G74" s="26" t="s">
        <v>275</v>
      </c>
      <c r="H74" s="25">
        <v>1090</v>
      </c>
      <c r="I74" s="27">
        <v>0.5</v>
      </c>
      <c r="J74" s="27">
        <v>35500</v>
      </c>
      <c r="K74" s="28">
        <f t="shared" si="2"/>
        <v>101430</v>
      </c>
      <c r="N74" s="28">
        <f t="shared" si="3"/>
        <v>0.5</v>
      </c>
    </row>
    <row r="75" spans="1:16" x14ac:dyDescent="0.2">
      <c r="A75" s="24" t="s">
        <v>277</v>
      </c>
      <c r="C75" s="68">
        <v>42758</v>
      </c>
      <c r="D75" s="23" t="s">
        <v>278</v>
      </c>
      <c r="E75" s="24">
        <v>5.41</v>
      </c>
      <c r="F75" s="25" t="s">
        <v>279</v>
      </c>
      <c r="G75" s="26" t="s">
        <v>280</v>
      </c>
      <c r="H75" s="25">
        <v>1070</v>
      </c>
      <c r="I75" s="27">
        <v>0.5</v>
      </c>
      <c r="J75" s="27">
        <v>46900</v>
      </c>
      <c r="K75" s="28">
        <f t="shared" si="2"/>
        <v>134000</v>
      </c>
      <c r="N75" s="28">
        <f t="shared" si="3"/>
        <v>0.5</v>
      </c>
    </row>
    <row r="76" spans="1:16" s="41" customFormat="1" x14ac:dyDescent="0.2">
      <c r="A76" s="40" t="s">
        <v>276</v>
      </c>
      <c r="B76" s="38"/>
      <c r="C76" s="70">
        <v>42758</v>
      </c>
      <c r="D76" s="39" t="s">
        <v>281</v>
      </c>
      <c r="E76" s="40">
        <v>0.26</v>
      </c>
      <c r="F76" s="41" t="s">
        <v>282</v>
      </c>
      <c r="G76" s="42" t="s">
        <v>283</v>
      </c>
      <c r="H76" s="41">
        <v>3010</v>
      </c>
      <c r="I76" s="43">
        <v>0.5</v>
      </c>
      <c r="J76" s="43">
        <v>33860</v>
      </c>
      <c r="K76" s="44">
        <f t="shared" si="2"/>
        <v>96740</v>
      </c>
      <c r="L76" s="45"/>
      <c r="M76" s="45"/>
      <c r="N76" s="44">
        <f t="shared" si="3"/>
        <v>0.5</v>
      </c>
      <c r="O76" s="37"/>
    </row>
    <row r="77" spans="1:16" x14ac:dyDescent="0.2">
      <c r="N77" s="28">
        <f>SUM(N63:N76)</f>
        <v>3448.32</v>
      </c>
      <c r="O77" s="62">
        <v>61859</v>
      </c>
    </row>
    <row r="79" spans="1:16" x14ac:dyDescent="0.2">
      <c r="A79" s="24">
        <v>32</v>
      </c>
      <c r="C79" s="68">
        <v>42758</v>
      </c>
      <c r="D79" s="23" t="s">
        <v>284</v>
      </c>
      <c r="E79" s="24">
        <v>6.48</v>
      </c>
      <c r="F79" s="25" t="s">
        <v>285</v>
      </c>
      <c r="G79" s="26" t="s">
        <v>286</v>
      </c>
      <c r="H79" s="25">
        <v>3010</v>
      </c>
      <c r="I79" s="27">
        <v>0.5</v>
      </c>
      <c r="J79" s="27">
        <v>16040</v>
      </c>
      <c r="K79" s="28">
        <f t="shared" si="2"/>
        <v>45830</v>
      </c>
      <c r="L79" s="29">
        <v>42700</v>
      </c>
      <c r="M79" s="29">
        <v>170.8</v>
      </c>
      <c r="N79" s="28">
        <f t="shared" si="3"/>
        <v>171.3</v>
      </c>
    </row>
    <row r="80" spans="1:16" x14ac:dyDescent="0.2">
      <c r="A80" s="24" t="s">
        <v>287</v>
      </c>
      <c r="C80" s="68">
        <v>42758</v>
      </c>
      <c r="D80" s="23" t="s">
        <v>288</v>
      </c>
      <c r="E80" s="24">
        <v>0.1434</v>
      </c>
      <c r="F80" s="25" t="s">
        <v>289</v>
      </c>
      <c r="G80" s="26" t="s">
        <v>290</v>
      </c>
      <c r="H80" s="25">
        <v>3010</v>
      </c>
      <c r="I80" s="27">
        <v>0.5</v>
      </c>
      <c r="J80" s="27">
        <v>9800</v>
      </c>
      <c r="K80" s="28">
        <f t="shared" si="2"/>
        <v>28000</v>
      </c>
      <c r="N80" s="28">
        <f t="shared" si="3"/>
        <v>0.5</v>
      </c>
    </row>
    <row r="81" spans="1:15" x14ac:dyDescent="0.2">
      <c r="A81" s="24">
        <v>33</v>
      </c>
      <c r="C81" s="68">
        <v>42759</v>
      </c>
      <c r="D81" s="23" t="s">
        <v>291</v>
      </c>
      <c r="E81" s="24">
        <v>20.265999999999998</v>
      </c>
      <c r="F81" s="25" t="s">
        <v>293</v>
      </c>
      <c r="G81" s="26" t="s">
        <v>294</v>
      </c>
      <c r="H81" s="25" t="s">
        <v>295</v>
      </c>
      <c r="I81" s="27">
        <v>1</v>
      </c>
      <c r="J81" s="27">
        <v>24740</v>
      </c>
      <c r="K81" s="28">
        <f t="shared" si="2"/>
        <v>70690</v>
      </c>
      <c r="L81" s="29">
        <v>80000</v>
      </c>
      <c r="M81" s="29">
        <v>320</v>
      </c>
      <c r="N81" s="28">
        <f t="shared" si="3"/>
        <v>321</v>
      </c>
    </row>
    <row r="82" spans="1:15" x14ac:dyDescent="0.2">
      <c r="D82" s="23" t="s">
        <v>292</v>
      </c>
      <c r="E82" s="24">
        <v>1.948</v>
      </c>
      <c r="F82" s="25" t="s">
        <v>129</v>
      </c>
      <c r="G82" s="26" t="s">
        <v>129</v>
      </c>
      <c r="K82" s="28">
        <f t="shared" si="2"/>
        <v>0</v>
      </c>
      <c r="N82" s="28">
        <f t="shared" si="3"/>
        <v>0</v>
      </c>
    </row>
    <row r="83" spans="1:15" x14ac:dyDescent="0.2">
      <c r="A83" s="24" t="s">
        <v>296</v>
      </c>
      <c r="C83" s="68">
        <v>42759</v>
      </c>
      <c r="D83" s="23" t="s">
        <v>297</v>
      </c>
      <c r="E83" s="24">
        <v>22.73</v>
      </c>
      <c r="F83" s="25" t="s">
        <v>298</v>
      </c>
      <c r="G83" s="26" t="s">
        <v>299</v>
      </c>
      <c r="H83" s="25">
        <v>1030</v>
      </c>
      <c r="I83" s="27">
        <v>0.5</v>
      </c>
      <c r="J83" s="27">
        <v>38080</v>
      </c>
      <c r="K83" s="28">
        <f t="shared" si="2"/>
        <v>108800</v>
      </c>
      <c r="N83" s="28">
        <f t="shared" si="3"/>
        <v>0.5</v>
      </c>
    </row>
    <row r="84" spans="1:15" x14ac:dyDescent="0.2">
      <c r="A84" s="24">
        <v>34</v>
      </c>
      <c r="C84" s="68">
        <v>42759</v>
      </c>
      <c r="D84" s="23" t="s">
        <v>300</v>
      </c>
      <c r="E84" s="24">
        <v>5.01</v>
      </c>
      <c r="F84" s="25" t="s">
        <v>302</v>
      </c>
      <c r="G84" s="26" t="s">
        <v>303</v>
      </c>
      <c r="H84" s="25">
        <v>1210</v>
      </c>
      <c r="I84" s="27">
        <v>1</v>
      </c>
      <c r="J84" s="27">
        <v>59190</v>
      </c>
      <c r="K84" s="28">
        <f t="shared" si="2"/>
        <v>169110</v>
      </c>
      <c r="L84" s="29">
        <v>171000</v>
      </c>
      <c r="M84" s="29">
        <v>684</v>
      </c>
      <c r="N84" s="28">
        <f t="shared" si="3"/>
        <v>685</v>
      </c>
    </row>
    <row r="85" spans="1:15" x14ac:dyDescent="0.2">
      <c r="D85" s="23" t="s">
        <v>301</v>
      </c>
      <c r="E85" s="24">
        <v>5.01</v>
      </c>
      <c r="F85" s="25" t="s">
        <v>129</v>
      </c>
      <c r="G85" s="26" t="s">
        <v>129</v>
      </c>
      <c r="K85" s="28">
        <f t="shared" si="2"/>
        <v>0</v>
      </c>
      <c r="N85" s="28">
        <f t="shared" si="3"/>
        <v>0</v>
      </c>
    </row>
    <row r="86" spans="1:15" x14ac:dyDescent="0.2">
      <c r="A86" s="24" t="s">
        <v>304</v>
      </c>
      <c r="C86" s="68">
        <v>42759</v>
      </c>
      <c r="D86" s="23" t="s">
        <v>305</v>
      </c>
      <c r="E86" s="24">
        <v>6</v>
      </c>
      <c r="F86" s="25" t="s">
        <v>306</v>
      </c>
      <c r="G86" s="26" t="s">
        <v>307</v>
      </c>
      <c r="H86" s="25">
        <v>1170</v>
      </c>
      <c r="I86" s="27">
        <v>0.5</v>
      </c>
      <c r="J86" s="27">
        <v>12770</v>
      </c>
      <c r="K86" s="28">
        <f t="shared" si="2"/>
        <v>36490</v>
      </c>
      <c r="N86" s="28">
        <f t="shared" si="3"/>
        <v>0.5</v>
      </c>
    </row>
    <row r="87" spans="1:15" x14ac:dyDescent="0.2">
      <c r="A87" s="24" t="s">
        <v>317</v>
      </c>
      <c r="C87" s="68">
        <v>42759</v>
      </c>
      <c r="D87" s="23" t="s">
        <v>318</v>
      </c>
      <c r="E87" s="24" t="s">
        <v>321</v>
      </c>
      <c r="F87" s="25" t="s">
        <v>323</v>
      </c>
      <c r="G87" s="26" t="s">
        <v>324</v>
      </c>
      <c r="H87" s="25">
        <v>3010</v>
      </c>
      <c r="I87" s="27">
        <v>1.5</v>
      </c>
      <c r="J87" s="27">
        <v>57750</v>
      </c>
      <c r="K87" s="28">
        <f t="shared" si="2"/>
        <v>165000</v>
      </c>
      <c r="N87" s="28">
        <f t="shared" si="3"/>
        <v>1.5</v>
      </c>
    </row>
    <row r="88" spans="1:15" x14ac:dyDescent="0.2">
      <c r="D88" s="23" t="s">
        <v>319</v>
      </c>
      <c r="E88" s="24" t="s">
        <v>321</v>
      </c>
      <c r="F88" s="25" t="s">
        <v>129</v>
      </c>
      <c r="G88" s="26" t="s">
        <v>129</v>
      </c>
      <c r="K88" s="28">
        <f t="shared" si="2"/>
        <v>0</v>
      </c>
      <c r="N88" s="28">
        <f t="shared" si="3"/>
        <v>0</v>
      </c>
    </row>
    <row r="89" spans="1:15" x14ac:dyDescent="0.2">
      <c r="D89" s="23" t="s">
        <v>320</v>
      </c>
      <c r="E89" s="24" t="s">
        <v>322</v>
      </c>
      <c r="F89" s="25" t="s">
        <v>129</v>
      </c>
      <c r="G89" s="26" t="s">
        <v>129</v>
      </c>
      <c r="K89" s="28">
        <f t="shared" si="2"/>
        <v>0</v>
      </c>
      <c r="N89" s="28">
        <f t="shared" si="3"/>
        <v>0</v>
      </c>
    </row>
    <row r="90" spans="1:15" x14ac:dyDescent="0.2">
      <c r="A90" s="24">
        <v>36</v>
      </c>
      <c r="C90" s="68">
        <v>42760</v>
      </c>
      <c r="D90" s="23" t="s">
        <v>325</v>
      </c>
      <c r="E90" s="24">
        <v>5.8289</v>
      </c>
      <c r="F90" s="25" t="s">
        <v>328</v>
      </c>
      <c r="G90" s="26" t="s">
        <v>329</v>
      </c>
      <c r="H90" s="25">
        <v>1070</v>
      </c>
      <c r="I90" s="27">
        <v>1.5</v>
      </c>
      <c r="J90" s="27">
        <v>73470</v>
      </c>
      <c r="K90" s="28">
        <f t="shared" si="2"/>
        <v>209910</v>
      </c>
      <c r="L90" s="29">
        <v>211000</v>
      </c>
      <c r="M90" s="29">
        <v>844</v>
      </c>
      <c r="N90" s="28">
        <f t="shared" si="3"/>
        <v>845.5</v>
      </c>
    </row>
    <row r="91" spans="1:15" x14ac:dyDescent="0.2">
      <c r="D91" s="23" t="s">
        <v>326</v>
      </c>
      <c r="E91" s="24">
        <v>1.452</v>
      </c>
      <c r="F91" s="25" t="s">
        <v>129</v>
      </c>
      <c r="G91" s="26" t="s">
        <v>129</v>
      </c>
      <c r="K91" s="28">
        <f t="shared" si="2"/>
        <v>0</v>
      </c>
      <c r="N91" s="28">
        <f t="shared" si="3"/>
        <v>0</v>
      </c>
    </row>
    <row r="92" spans="1:15" x14ac:dyDescent="0.2">
      <c r="D92" s="23" t="s">
        <v>327</v>
      </c>
      <c r="E92" s="24">
        <v>1.04</v>
      </c>
      <c r="F92" s="25" t="s">
        <v>129</v>
      </c>
      <c r="G92" s="26" t="s">
        <v>129</v>
      </c>
      <c r="K92" s="28">
        <f t="shared" si="2"/>
        <v>0</v>
      </c>
      <c r="N92" s="28">
        <f t="shared" si="3"/>
        <v>0</v>
      </c>
    </row>
    <row r="93" spans="1:15" x14ac:dyDescent="0.2">
      <c r="A93" s="24" t="s">
        <v>330</v>
      </c>
      <c r="C93" s="68">
        <v>42760</v>
      </c>
      <c r="D93" s="23" t="s">
        <v>331</v>
      </c>
      <c r="E93" s="24">
        <v>14.147</v>
      </c>
      <c r="F93" s="25" t="s">
        <v>333</v>
      </c>
      <c r="G93" s="26" t="s">
        <v>334</v>
      </c>
      <c r="H93" s="25">
        <v>1030</v>
      </c>
      <c r="I93" s="27">
        <v>2</v>
      </c>
      <c r="J93" s="27">
        <v>101780</v>
      </c>
      <c r="K93" s="28">
        <f t="shared" si="2"/>
        <v>290800</v>
      </c>
      <c r="N93" s="28">
        <f t="shared" si="3"/>
        <v>2</v>
      </c>
    </row>
    <row r="94" spans="1:15" s="41" customFormat="1" x14ac:dyDescent="0.2">
      <c r="A94" s="40"/>
      <c r="B94" s="38"/>
      <c r="C94" s="70"/>
      <c r="D94" s="39" t="s">
        <v>332</v>
      </c>
      <c r="E94" s="40">
        <v>61.348999999999997</v>
      </c>
      <c r="F94" s="41" t="s">
        <v>129</v>
      </c>
      <c r="G94" s="42" t="s">
        <v>129</v>
      </c>
      <c r="I94" s="43"/>
      <c r="J94" s="43"/>
      <c r="K94" s="44">
        <f t="shared" si="2"/>
        <v>0</v>
      </c>
      <c r="L94" s="45"/>
      <c r="M94" s="45"/>
      <c r="N94" s="44">
        <f t="shared" si="3"/>
        <v>0</v>
      </c>
      <c r="O94" s="37"/>
    </row>
    <row r="95" spans="1:15" x14ac:dyDescent="0.2">
      <c r="N95" s="28">
        <f>SUM(N79:N94)</f>
        <v>2027.8</v>
      </c>
      <c r="O95" s="62">
        <v>61898</v>
      </c>
    </row>
    <row r="97" spans="1:15" x14ac:dyDescent="0.2">
      <c r="A97" s="24">
        <v>37</v>
      </c>
      <c r="C97" s="68">
        <v>42760</v>
      </c>
      <c r="D97" s="23" t="s">
        <v>335</v>
      </c>
      <c r="E97" s="24">
        <v>11.31</v>
      </c>
      <c r="F97" s="25" t="s">
        <v>217</v>
      </c>
      <c r="G97" s="26" t="s">
        <v>336</v>
      </c>
      <c r="H97" s="25">
        <v>1220</v>
      </c>
      <c r="I97" s="27">
        <v>0.5</v>
      </c>
      <c r="J97" s="27">
        <v>64490</v>
      </c>
      <c r="K97" s="28">
        <f t="shared" si="2"/>
        <v>184260</v>
      </c>
      <c r="L97" s="29">
        <v>302500</v>
      </c>
      <c r="M97" s="29">
        <v>1210</v>
      </c>
      <c r="N97" s="28">
        <f t="shared" si="3"/>
        <v>1210.5</v>
      </c>
    </row>
    <row r="98" spans="1:15" x14ac:dyDescent="0.2">
      <c r="A98" s="24" t="s">
        <v>337</v>
      </c>
      <c r="C98" s="68">
        <v>42760</v>
      </c>
      <c r="D98" s="23" t="s">
        <v>338</v>
      </c>
      <c r="E98" s="24">
        <v>126.83199999999999</v>
      </c>
      <c r="F98" s="25" t="s">
        <v>334</v>
      </c>
      <c r="G98" s="26" t="s">
        <v>339</v>
      </c>
      <c r="H98" s="25">
        <v>1030</v>
      </c>
      <c r="I98" s="27">
        <v>2.5</v>
      </c>
      <c r="J98" s="27">
        <v>264300</v>
      </c>
      <c r="K98" s="28">
        <f t="shared" si="2"/>
        <v>755140</v>
      </c>
      <c r="N98" s="28">
        <f t="shared" si="3"/>
        <v>2.5</v>
      </c>
    </row>
    <row r="99" spans="1:15" x14ac:dyDescent="0.2">
      <c r="A99" s="24">
        <v>38</v>
      </c>
      <c r="C99" s="68">
        <v>42761</v>
      </c>
      <c r="D99" s="23" t="s">
        <v>340</v>
      </c>
      <c r="E99" s="24">
        <v>1.6180000000000001</v>
      </c>
      <c r="F99" s="25" t="s">
        <v>261</v>
      </c>
      <c r="G99" s="26" t="s">
        <v>341</v>
      </c>
      <c r="H99" s="25">
        <v>1210</v>
      </c>
      <c r="I99" s="27">
        <v>0.5</v>
      </c>
      <c r="J99" s="27">
        <v>39430</v>
      </c>
      <c r="K99" s="28">
        <f t="shared" si="2"/>
        <v>112660</v>
      </c>
      <c r="L99" s="29">
        <v>48500</v>
      </c>
      <c r="M99" s="29">
        <v>194</v>
      </c>
      <c r="N99" s="28">
        <f t="shared" si="3"/>
        <v>194.5</v>
      </c>
    </row>
    <row r="100" spans="1:15" x14ac:dyDescent="0.2">
      <c r="A100" s="24" t="s">
        <v>342</v>
      </c>
      <c r="C100" s="68">
        <v>42761</v>
      </c>
      <c r="D100" s="23" t="s">
        <v>343</v>
      </c>
      <c r="E100" s="24" t="s">
        <v>344</v>
      </c>
      <c r="F100" s="25" t="s">
        <v>345</v>
      </c>
      <c r="G100" s="26" t="s">
        <v>346</v>
      </c>
      <c r="H100" s="25">
        <v>3010</v>
      </c>
      <c r="I100" s="27">
        <v>0.5</v>
      </c>
      <c r="J100" s="27">
        <v>13980</v>
      </c>
      <c r="K100" s="28">
        <f t="shared" si="2"/>
        <v>39940</v>
      </c>
      <c r="N100" s="28">
        <f t="shared" si="3"/>
        <v>0.5</v>
      </c>
    </row>
    <row r="101" spans="1:15" x14ac:dyDescent="0.2">
      <c r="A101" s="24">
        <v>39</v>
      </c>
      <c r="C101" s="68">
        <v>42761</v>
      </c>
      <c r="D101" s="23" t="s">
        <v>347</v>
      </c>
      <c r="E101" s="24" t="s">
        <v>349</v>
      </c>
      <c r="F101" s="25" t="s">
        <v>350</v>
      </c>
      <c r="G101" s="26" t="s">
        <v>351</v>
      </c>
      <c r="H101" s="25">
        <v>1150</v>
      </c>
      <c r="I101" s="27">
        <v>1</v>
      </c>
      <c r="J101" s="27">
        <v>1950</v>
      </c>
      <c r="K101" s="28">
        <f t="shared" si="2"/>
        <v>5570</v>
      </c>
      <c r="L101" s="29">
        <v>3412.44</v>
      </c>
      <c r="M101" s="29">
        <v>13.65</v>
      </c>
      <c r="N101" s="28">
        <f t="shared" si="3"/>
        <v>14.65</v>
      </c>
    </row>
    <row r="102" spans="1:15" x14ac:dyDescent="0.2">
      <c r="D102" s="23" t="s">
        <v>348</v>
      </c>
      <c r="E102" s="24" t="s">
        <v>209</v>
      </c>
      <c r="K102" s="28">
        <f t="shared" si="2"/>
        <v>0</v>
      </c>
      <c r="N102" s="28">
        <f t="shared" si="3"/>
        <v>0</v>
      </c>
    </row>
    <row r="103" spans="1:15" x14ac:dyDescent="0.2">
      <c r="A103" s="24">
        <v>40</v>
      </c>
      <c r="B103" s="22" t="s">
        <v>145</v>
      </c>
      <c r="C103" s="68">
        <v>42761</v>
      </c>
      <c r="D103" s="23" t="s">
        <v>352</v>
      </c>
      <c r="E103" s="24">
        <v>5.008</v>
      </c>
      <c r="F103" s="25" t="s">
        <v>353</v>
      </c>
      <c r="G103" s="26" t="s">
        <v>354</v>
      </c>
      <c r="H103" s="25">
        <v>1020</v>
      </c>
      <c r="I103" s="27">
        <v>0.5</v>
      </c>
      <c r="J103" s="27">
        <v>6370</v>
      </c>
      <c r="K103" s="28">
        <f t="shared" si="2"/>
        <v>18200</v>
      </c>
      <c r="L103" s="29">
        <v>2071.75</v>
      </c>
      <c r="M103" s="29">
        <v>8.2899999999999991</v>
      </c>
      <c r="N103" s="28">
        <f t="shared" si="3"/>
        <v>8.7899999999999991</v>
      </c>
    </row>
    <row r="104" spans="1:15" s="41" customFormat="1" x14ac:dyDescent="0.2">
      <c r="A104" s="40" t="s">
        <v>355</v>
      </c>
      <c r="B104" s="38"/>
      <c r="C104" s="70">
        <v>42761</v>
      </c>
      <c r="D104" s="39" t="s">
        <v>356</v>
      </c>
      <c r="E104" s="40" t="s">
        <v>263</v>
      </c>
      <c r="F104" s="41" t="s">
        <v>357</v>
      </c>
      <c r="G104" s="42" t="s">
        <v>358</v>
      </c>
      <c r="H104" s="41">
        <v>3010</v>
      </c>
      <c r="I104" s="43">
        <v>0.5</v>
      </c>
      <c r="J104" s="43">
        <v>23150</v>
      </c>
      <c r="K104" s="44">
        <f t="shared" si="2"/>
        <v>66140</v>
      </c>
      <c r="L104" s="45"/>
      <c r="M104" s="45"/>
      <c r="N104" s="44">
        <f t="shared" si="3"/>
        <v>0.5</v>
      </c>
      <c r="O104" s="37"/>
    </row>
    <row r="105" spans="1:15" x14ac:dyDescent="0.2">
      <c r="N105" s="28">
        <f>SUM(N97:N104)</f>
        <v>1431.94</v>
      </c>
      <c r="O105" s="62">
        <v>61917</v>
      </c>
    </row>
    <row r="107" spans="1:15" ht="15" customHeight="1" x14ac:dyDescent="0.2">
      <c r="A107" s="24" t="s">
        <v>308</v>
      </c>
      <c r="C107" s="68">
        <v>42759</v>
      </c>
      <c r="D107" s="23" t="s">
        <v>309</v>
      </c>
      <c r="E107" s="24">
        <v>1.518</v>
      </c>
      <c r="F107" s="25" t="s">
        <v>310</v>
      </c>
      <c r="G107" s="26" t="s">
        <v>311</v>
      </c>
      <c r="H107" s="25">
        <v>1040</v>
      </c>
      <c r="I107" s="27">
        <v>0.5</v>
      </c>
      <c r="J107" s="27">
        <v>6720</v>
      </c>
      <c r="K107" s="28">
        <f>ROUND(J107/0.35,-1)</f>
        <v>19200</v>
      </c>
      <c r="N107" s="28">
        <f>SUM(I107+M107)</f>
        <v>0.5</v>
      </c>
      <c r="O107" s="130"/>
    </row>
    <row r="108" spans="1:15" x14ac:dyDescent="0.2">
      <c r="A108" s="24" t="s">
        <v>312</v>
      </c>
      <c r="C108" s="68">
        <v>42759</v>
      </c>
      <c r="D108" s="23" t="s">
        <v>309</v>
      </c>
      <c r="E108" s="24">
        <v>1.518</v>
      </c>
      <c r="F108" s="25" t="s">
        <v>314</v>
      </c>
      <c r="G108" s="26" t="s">
        <v>313</v>
      </c>
      <c r="H108" s="25">
        <v>1040</v>
      </c>
      <c r="I108" s="27">
        <v>0.5</v>
      </c>
      <c r="J108" s="27">
        <v>6720</v>
      </c>
      <c r="K108" s="28">
        <f>ROUND(J108/0.35,-1)</f>
        <v>19200</v>
      </c>
      <c r="N108" s="28">
        <f>SUM(I108+M108)</f>
        <v>0.5</v>
      </c>
      <c r="O108" s="130"/>
    </row>
    <row r="109" spans="1:15" x14ac:dyDescent="0.2">
      <c r="A109" s="24">
        <v>35</v>
      </c>
      <c r="C109" s="68">
        <v>42759</v>
      </c>
      <c r="D109" s="23" t="s">
        <v>315</v>
      </c>
      <c r="E109" s="24">
        <v>3.3170000000000002</v>
      </c>
      <c r="F109" s="25" t="s">
        <v>316</v>
      </c>
      <c r="G109" s="26" t="s">
        <v>313</v>
      </c>
      <c r="H109" s="25">
        <v>1040</v>
      </c>
      <c r="I109" s="27">
        <v>1</v>
      </c>
      <c r="J109" s="27">
        <v>32420</v>
      </c>
      <c r="K109" s="28">
        <f>ROUND(J109/0.35,-1)</f>
        <v>92630</v>
      </c>
      <c r="L109" s="29">
        <v>175000</v>
      </c>
      <c r="M109" s="29">
        <v>700</v>
      </c>
      <c r="N109" s="28">
        <f>SUM(I109+M109)</f>
        <v>701</v>
      </c>
      <c r="O109" s="130"/>
    </row>
    <row r="110" spans="1:15" x14ac:dyDescent="0.2">
      <c r="D110" s="23" t="s">
        <v>309</v>
      </c>
      <c r="E110" s="24">
        <v>1.518</v>
      </c>
      <c r="F110" s="25" t="s">
        <v>129</v>
      </c>
      <c r="G110" s="26" t="s">
        <v>129</v>
      </c>
      <c r="K110" s="28">
        <f>ROUND(J110/0.35,-1)</f>
        <v>0</v>
      </c>
      <c r="N110" s="28">
        <f>SUM(I110+M110)</f>
        <v>0</v>
      </c>
      <c r="O110" s="130"/>
    </row>
    <row r="111" spans="1:15" x14ac:dyDescent="0.2">
      <c r="A111" s="24">
        <v>42</v>
      </c>
      <c r="C111" s="68">
        <v>42765</v>
      </c>
      <c r="D111" s="23" t="s">
        <v>359</v>
      </c>
      <c r="E111" s="24">
        <v>32.164000000000001</v>
      </c>
      <c r="F111" s="25" t="s">
        <v>362</v>
      </c>
      <c r="G111" s="26" t="s">
        <v>363</v>
      </c>
      <c r="H111" s="25">
        <v>1220</v>
      </c>
      <c r="I111" s="27">
        <v>1</v>
      </c>
      <c r="J111" s="27">
        <v>95150</v>
      </c>
      <c r="K111" s="28">
        <f t="shared" si="2"/>
        <v>271860</v>
      </c>
      <c r="L111" s="29">
        <v>295378.59999999998</v>
      </c>
      <c r="M111" s="29">
        <v>1182</v>
      </c>
      <c r="N111" s="28">
        <f t="shared" si="3"/>
        <v>1183</v>
      </c>
    </row>
    <row r="112" spans="1:15" x14ac:dyDescent="0.2">
      <c r="D112" s="23" t="s">
        <v>360</v>
      </c>
      <c r="E112" s="24">
        <v>16.2</v>
      </c>
      <c r="F112" s="25" t="s">
        <v>129</v>
      </c>
      <c r="G112" s="26" t="s">
        <v>129</v>
      </c>
      <c r="K112" s="28">
        <f t="shared" si="2"/>
        <v>0</v>
      </c>
      <c r="N112" s="28">
        <f t="shared" si="3"/>
        <v>0</v>
      </c>
    </row>
    <row r="113" spans="1:14" x14ac:dyDescent="0.2">
      <c r="D113" s="23" t="s">
        <v>361</v>
      </c>
      <c r="E113" s="24">
        <v>13.715999999999999</v>
      </c>
      <c r="F113" s="25" t="s">
        <v>129</v>
      </c>
      <c r="G113" s="26" t="s">
        <v>129</v>
      </c>
      <c r="K113" s="28">
        <f t="shared" si="2"/>
        <v>0</v>
      </c>
      <c r="N113" s="28">
        <f t="shared" si="3"/>
        <v>0</v>
      </c>
    </row>
    <row r="114" spans="1:14" x14ac:dyDescent="0.2">
      <c r="A114" s="24">
        <v>44</v>
      </c>
      <c r="C114" s="68">
        <v>42765</v>
      </c>
      <c r="D114" s="23" t="s">
        <v>364</v>
      </c>
      <c r="E114" s="24">
        <v>22.786999999999999</v>
      </c>
      <c r="F114" s="25" t="s">
        <v>362</v>
      </c>
      <c r="G114" s="26" t="s">
        <v>365</v>
      </c>
      <c r="H114" s="25">
        <v>1220</v>
      </c>
      <c r="I114" s="27">
        <v>0.5</v>
      </c>
      <c r="J114" s="27">
        <v>39620</v>
      </c>
      <c r="K114" s="28">
        <f t="shared" si="2"/>
        <v>113200</v>
      </c>
      <c r="L114" s="29">
        <v>307024.40000000002</v>
      </c>
      <c r="M114" s="29">
        <v>1228.0999999999999</v>
      </c>
      <c r="N114" s="28">
        <f t="shared" si="3"/>
        <v>1228.5999999999999</v>
      </c>
    </row>
    <row r="115" spans="1:14" x14ac:dyDescent="0.2">
      <c r="A115" s="24" t="s">
        <v>366</v>
      </c>
      <c r="C115" s="68">
        <v>42765</v>
      </c>
      <c r="D115" s="23" t="s">
        <v>367</v>
      </c>
      <c r="E115" s="24">
        <v>40</v>
      </c>
      <c r="F115" s="25" t="s">
        <v>368</v>
      </c>
      <c r="G115" s="26" t="s">
        <v>369</v>
      </c>
      <c r="H115" s="25">
        <v>1220</v>
      </c>
      <c r="I115" s="27">
        <v>0.5</v>
      </c>
      <c r="J115" s="27">
        <v>63000</v>
      </c>
      <c r="K115" s="28">
        <f t="shared" si="2"/>
        <v>180000</v>
      </c>
      <c r="N115" s="28">
        <f t="shared" si="3"/>
        <v>0.5</v>
      </c>
    </row>
    <row r="116" spans="1:14" x14ac:dyDescent="0.2">
      <c r="A116" s="24">
        <v>41</v>
      </c>
      <c r="C116" s="68">
        <v>42765</v>
      </c>
      <c r="D116" s="23" t="s">
        <v>370</v>
      </c>
      <c r="E116" s="24">
        <v>5</v>
      </c>
      <c r="F116" s="25" t="s">
        <v>371</v>
      </c>
      <c r="G116" s="26" t="s">
        <v>372</v>
      </c>
      <c r="H116" s="25">
        <v>1120</v>
      </c>
      <c r="I116" s="27">
        <v>0.5</v>
      </c>
      <c r="J116" s="27">
        <v>54490</v>
      </c>
      <c r="K116" s="28">
        <f t="shared" si="2"/>
        <v>155690</v>
      </c>
      <c r="L116" s="29">
        <v>90000</v>
      </c>
      <c r="M116" s="29">
        <v>360</v>
      </c>
      <c r="N116" s="28">
        <f t="shared" si="3"/>
        <v>360.5</v>
      </c>
    </row>
    <row r="117" spans="1:14" x14ac:dyDescent="0.2">
      <c r="A117" s="24">
        <v>43</v>
      </c>
      <c r="C117" s="68">
        <v>42765</v>
      </c>
      <c r="D117" s="23" t="s">
        <v>373</v>
      </c>
      <c r="E117" s="24" t="s">
        <v>374</v>
      </c>
      <c r="F117" s="25" t="s">
        <v>375</v>
      </c>
      <c r="G117" s="26" t="s">
        <v>376</v>
      </c>
      <c r="H117" s="25">
        <v>3010</v>
      </c>
      <c r="I117" s="27">
        <v>0.5</v>
      </c>
      <c r="J117" s="27">
        <v>21910</v>
      </c>
      <c r="K117" s="28">
        <f t="shared" si="2"/>
        <v>62600</v>
      </c>
      <c r="L117" s="29">
        <v>111540</v>
      </c>
      <c r="M117" s="29">
        <v>446.2</v>
      </c>
      <c r="N117" s="28">
        <f t="shared" si="3"/>
        <v>446.7</v>
      </c>
    </row>
    <row r="118" spans="1:14" x14ac:dyDescent="0.2">
      <c r="A118" s="24">
        <v>45</v>
      </c>
      <c r="C118" s="68">
        <v>42765</v>
      </c>
      <c r="D118" s="23" t="s">
        <v>377</v>
      </c>
      <c r="E118" s="24">
        <v>9.11</v>
      </c>
      <c r="F118" s="25" t="s">
        <v>378</v>
      </c>
      <c r="G118" s="26" t="s">
        <v>379</v>
      </c>
      <c r="H118" s="25">
        <v>1220</v>
      </c>
      <c r="I118" s="27">
        <v>0.5</v>
      </c>
      <c r="J118" s="27">
        <v>13450</v>
      </c>
      <c r="K118" s="28">
        <f t="shared" si="2"/>
        <v>38430</v>
      </c>
      <c r="L118" s="29">
        <v>76500</v>
      </c>
      <c r="M118" s="29">
        <v>306</v>
      </c>
      <c r="N118" s="28">
        <f t="shared" si="3"/>
        <v>306.5</v>
      </c>
    </row>
    <row r="119" spans="1:14" x14ac:dyDescent="0.2">
      <c r="A119" s="24">
        <v>46</v>
      </c>
      <c r="C119" s="68">
        <v>42766</v>
      </c>
      <c r="D119" s="23" t="s">
        <v>380</v>
      </c>
      <c r="E119" s="24">
        <v>46.783999999999999</v>
      </c>
      <c r="F119" s="25" t="s">
        <v>381</v>
      </c>
      <c r="G119" s="26" t="s">
        <v>382</v>
      </c>
      <c r="H119" s="25">
        <v>1080</v>
      </c>
      <c r="I119" s="27">
        <v>0.5</v>
      </c>
      <c r="J119" s="27">
        <v>26690</v>
      </c>
      <c r="K119" s="28">
        <f t="shared" si="2"/>
        <v>76260</v>
      </c>
      <c r="L119" s="29">
        <v>200000</v>
      </c>
      <c r="M119" s="29">
        <v>800</v>
      </c>
      <c r="N119" s="28">
        <f t="shared" si="3"/>
        <v>800.5</v>
      </c>
    </row>
    <row r="120" spans="1:14" x14ac:dyDescent="0.2">
      <c r="A120" s="24">
        <v>47</v>
      </c>
      <c r="C120" s="68">
        <v>42766</v>
      </c>
      <c r="D120" s="23" t="s">
        <v>383</v>
      </c>
      <c r="E120" s="24">
        <v>1.7989999999999999</v>
      </c>
      <c r="F120" s="25" t="s">
        <v>384</v>
      </c>
      <c r="G120" s="26" t="s">
        <v>385</v>
      </c>
      <c r="H120" s="25">
        <v>1070</v>
      </c>
      <c r="I120" s="27">
        <v>0.5</v>
      </c>
      <c r="J120" s="27">
        <v>27240</v>
      </c>
      <c r="K120" s="28">
        <f t="shared" si="2"/>
        <v>77830</v>
      </c>
      <c r="L120" s="29">
        <v>86000</v>
      </c>
      <c r="M120" s="29">
        <v>344</v>
      </c>
      <c r="N120" s="28">
        <f t="shared" si="3"/>
        <v>344.5</v>
      </c>
    </row>
    <row r="121" spans="1:14" x14ac:dyDescent="0.2">
      <c r="A121" s="24">
        <v>48</v>
      </c>
      <c r="C121" s="68">
        <v>42766</v>
      </c>
      <c r="D121" s="23" t="s">
        <v>386</v>
      </c>
      <c r="E121" s="24" t="s">
        <v>387</v>
      </c>
      <c r="F121" s="25" t="s">
        <v>388</v>
      </c>
      <c r="G121" s="26" t="s">
        <v>389</v>
      </c>
      <c r="H121" s="25">
        <v>1030</v>
      </c>
      <c r="I121" s="27">
        <v>0.5</v>
      </c>
      <c r="J121" s="27">
        <v>27370</v>
      </c>
      <c r="K121" s="28">
        <f t="shared" si="2"/>
        <v>78200</v>
      </c>
      <c r="L121" s="29">
        <v>115000</v>
      </c>
      <c r="M121" s="29">
        <v>460</v>
      </c>
      <c r="N121" s="28">
        <f t="shared" si="3"/>
        <v>460.5</v>
      </c>
    </row>
    <row r="122" spans="1:14" x14ac:dyDescent="0.2">
      <c r="A122" s="24">
        <v>49</v>
      </c>
      <c r="C122" s="68">
        <v>42766</v>
      </c>
      <c r="D122" s="23" t="s">
        <v>390</v>
      </c>
      <c r="E122" s="24">
        <v>2</v>
      </c>
      <c r="F122" s="25" t="s">
        <v>391</v>
      </c>
      <c r="G122" s="26" t="s">
        <v>392</v>
      </c>
      <c r="H122" s="25">
        <v>1180</v>
      </c>
      <c r="I122" s="27">
        <v>0.5</v>
      </c>
      <c r="J122" s="27">
        <v>9390</v>
      </c>
      <c r="K122" s="28">
        <f t="shared" si="2"/>
        <v>26830</v>
      </c>
      <c r="L122" s="29">
        <v>21000</v>
      </c>
      <c r="M122" s="29">
        <v>84</v>
      </c>
      <c r="N122" s="28">
        <f t="shared" si="3"/>
        <v>84.5</v>
      </c>
    </row>
    <row r="123" spans="1:14" x14ac:dyDescent="0.2">
      <c r="A123" s="24">
        <v>50</v>
      </c>
      <c r="C123" s="68">
        <v>42766</v>
      </c>
      <c r="D123" s="23" t="s">
        <v>393</v>
      </c>
      <c r="E123" s="24">
        <v>5.984</v>
      </c>
      <c r="F123" s="25" t="s">
        <v>394</v>
      </c>
      <c r="G123" s="26" t="s">
        <v>395</v>
      </c>
      <c r="H123" s="25">
        <v>1080</v>
      </c>
      <c r="I123" s="27">
        <v>0.5</v>
      </c>
      <c r="J123" s="27">
        <v>62860</v>
      </c>
      <c r="K123" s="28">
        <f t="shared" si="2"/>
        <v>179600</v>
      </c>
      <c r="L123" s="29">
        <v>225000</v>
      </c>
      <c r="M123" s="29">
        <v>900</v>
      </c>
      <c r="N123" s="28">
        <f t="shared" si="3"/>
        <v>900.5</v>
      </c>
    </row>
    <row r="124" spans="1:14" x14ac:dyDescent="0.2">
      <c r="A124" s="24">
        <v>51</v>
      </c>
      <c r="C124" s="68">
        <v>42766</v>
      </c>
      <c r="D124" s="23" t="s">
        <v>396</v>
      </c>
      <c r="E124" s="24">
        <v>7.3719999999999999</v>
      </c>
      <c r="F124" s="25" t="s">
        <v>397</v>
      </c>
      <c r="G124" s="26" t="s">
        <v>398</v>
      </c>
      <c r="H124" s="25">
        <v>1160</v>
      </c>
      <c r="I124" s="27">
        <v>0.5</v>
      </c>
      <c r="J124" s="27">
        <v>31530</v>
      </c>
      <c r="K124" s="28">
        <f t="shared" si="2"/>
        <v>90090</v>
      </c>
      <c r="L124" s="29">
        <v>41000</v>
      </c>
      <c r="M124" s="29">
        <v>164</v>
      </c>
      <c r="N124" s="28">
        <f t="shared" si="3"/>
        <v>164.5</v>
      </c>
    </row>
    <row r="125" spans="1:14" x14ac:dyDescent="0.2">
      <c r="A125" s="24">
        <v>52</v>
      </c>
      <c r="C125" s="68">
        <v>42766</v>
      </c>
      <c r="D125" s="23" t="s">
        <v>399</v>
      </c>
      <c r="E125" s="24">
        <v>20.740300000000001</v>
      </c>
      <c r="F125" s="25" t="s">
        <v>400</v>
      </c>
      <c r="G125" s="26" t="s">
        <v>401</v>
      </c>
      <c r="H125" s="25">
        <v>1110</v>
      </c>
      <c r="I125" s="27">
        <v>0.5</v>
      </c>
      <c r="J125" s="27">
        <v>56000</v>
      </c>
      <c r="K125" s="28">
        <f t="shared" ref="K125:K185" si="4">ROUND(J125/0.35,-1)</f>
        <v>160000</v>
      </c>
      <c r="L125" s="29">
        <v>159900</v>
      </c>
      <c r="M125" s="29">
        <v>639.6</v>
      </c>
      <c r="N125" s="28">
        <f t="shared" ref="N125:N185" si="5">SUM(I125+M125)</f>
        <v>640.1</v>
      </c>
    </row>
    <row r="126" spans="1:14" x14ac:dyDescent="0.2">
      <c r="A126" s="24">
        <v>53</v>
      </c>
      <c r="C126" s="68">
        <v>42766</v>
      </c>
      <c r="D126" s="23" t="s">
        <v>402</v>
      </c>
      <c r="E126" s="24">
        <v>20.673999999999999</v>
      </c>
      <c r="F126" s="25" t="s">
        <v>403</v>
      </c>
      <c r="G126" s="26" t="s">
        <v>404</v>
      </c>
      <c r="H126" s="25">
        <v>1160</v>
      </c>
      <c r="I126" s="27">
        <v>0.5</v>
      </c>
      <c r="J126" s="27">
        <v>24780</v>
      </c>
      <c r="K126" s="28">
        <f t="shared" si="4"/>
        <v>70800</v>
      </c>
      <c r="L126" s="29">
        <v>42500</v>
      </c>
      <c r="M126" s="29">
        <v>170</v>
      </c>
      <c r="N126" s="28">
        <f t="shared" si="5"/>
        <v>170.5</v>
      </c>
    </row>
    <row r="127" spans="1:14" x14ac:dyDescent="0.2">
      <c r="A127" s="24" t="s">
        <v>405</v>
      </c>
      <c r="C127" s="68">
        <v>42766</v>
      </c>
      <c r="D127" s="23" t="s">
        <v>406</v>
      </c>
      <c r="E127" s="24">
        <v>5</v>
      </c>
      <c r="F127" s="25" t="s">
        <v>408</v>
      </c>
      <c r="G127" s="26" t="s">
        <v>409</v>
      </c>
      <c r="H127" s="25">
        <v>1220</v>
      </c>
      <c r="I127" s="27">
        <v>1</v>
      </c>
      <c r="J127" s="27">
        <v>47970</v>
      </c>
      <c r="K127" s="28">
        <f t="shared" si="4"/>
        <v>137060</v>
      </c>
      <c r="N127" s="28">
        <f t="shared" si="5"/>
        <v>1</v>
      </c>
    </row>
    <row r="128" spans="1:14" x14ac:dyDescent="0.2">
      <c r="D128" s="23" t="s">
        <v>407</v>
      </c>
      <c r="E128" s="24">
        <v>5</v>
      </c>
      <c r="K128" s="28">
        <f t="shared" si="4"/>
        <v>0</v>
      </c>
      <c r="N128" s="28">
        <f t="shared" si="5"/>
        <v>0</v>
      </c>
    </row>
    <row r="129" spans="1:16" x14ac:dyDescent="0.2">
      <c r="A129" s="24">
        <v>54</v>
      </c>
      <c r="C129" s="68">
        <v>42766</v>
      </c>
      <c r="D129" s="23" t="s">
        <v>410</v>
      </c>
      <c r="E129" s="24" t="s">
        <v>411</v>
      </c>
      <c r="F129" s="25" t="s">
        <v>412</v>
      </c>
      <c r="G129" s="26" t="s">
        <v>413</v>
      </c>
      <c r="H129" s="25">
        <v>3010</v>
      </c>
      <c r="I129" s="27">
        <v>0.5</v>
      </c>
      <c r="J129" s="27">
        <v>12980</v>
      </c>
      <c r="K129" s="28">
        <f t="shared" si="4"/>
        <v>37090</v>
      </c>
      <c r="L129" s="29">
        <v>13000</v>
      </c>
      <c r="M129" s="29">
        <v>52</v>
      </c>
      <c r="N129" s="28">
        <f t="shared" si="5"/>
        <v>52.5</v>
      </c>
    </row>
    <row r="130" spans="1:16" x14ac:dyDescent="0.2">
      <c r="A130" s="24" t="s">
        <v>414</v>
      </c>
      <c r="C130" s="68">
        <v>42766</v>
      </c>
      <c r="D130" s="23" t="s">
        <v>415</v>
      </c>
      <c r="E130" s="24">
        <v>5.9799999999999999E-2</v>
      </c>
      <c r="F130" s="25" t="s">
        <v>416</v>
      </c>
      <c r="G130" s="26" t="s">
        <v>417</v>
      </c>
      <c r="H130" s="25">
        <v>3010</v>
      </c>
      <c r="I130" s="27">
        <v>0.5</v>
      </c>
      <c r="J130" s="27">
        <v>320</v>
      </c>
      <c r="K130" s="28">
        <f t="shared" si="4"/>
        <v>910</v>
      </c>
      <c r="N130" s="28">
        <f t="shared" si="5"/>
        <v>0.5</v>
      </c>
    </row>
    <row r="131" spans="1:16" x14ac:dyDescent="0.2">
      <c r="A131" s="24">
        <v>55</v>
      </c>
      <c r="C131" s="68">
        <v>42766</v>
      </c>
      <c r="D131" s="23" t="s">
        <v>418</v>
      </c>
      <c r="E131" s="24">
        <v>160</v>
      </c>
      <c r="F131" s="25" t="s">
        <v>419</v>
      </c>
      <c r="G131" s="26" t="s">
        <v>420</v>
      </c>
      <c r="H131" s="25">
        <v>1140</v>
      </c>
      <c r="I131" s="27">
        <v>0.5</v>
      </c>
      <c r="J131" s="27">
        <v>187140</v>
      </c>
      <c r="K131" s="28">
        <f t="shared" si="4"/>
        <v>534690</v>
      </c>
      <c r="L131" s="29">
        <v>534680</v>
      </c>
      <c r="M131" s="29">
        <v>2138.7199999999998</v>
      </c>
      <c r="N131" s="28">
        <f t="shared" si="5"/>
        <v>2139.2199999999998</v>
      </c>
      <c r="O131" s="63"/>
      <c r="P131" s="46"/>
    </row>
    <row r="132" spans="1:16" x14ac:dyDescent="0.2">
      <c r="A132" s="24" t="s">
        <v>421</v>
      </c>
      <c r="C132" s="68">
        <v>42766</v>
      </c>
      <c r="D132" s="23" t="s">
        <v>423</v>
      </c>
      <c r="E132" s="24" t="s">
        <v>424</v>
      </c>
      <c r="F132" s="25" t="s">
        <v>427</v>
      </c>
      <c r="G132" s="26" t="s">
        <v>425</v>
      </c>
      <c r="H132" s="25">
        <v>2020</v>
      </c>
      <c r="I132" s="27">
        <v>0.5</v>
      </c>
      <c r="J132" s="27">
        <v>14310</v>
      </c>
      <c r="K132" s="28">
        <f t="shared" si="4"/>
        <v>40890</v>
      </c>
      <c r="N132" s="28">
        <f t="shared" si="5"/>
        <v>0.5</v>
      </c>
    </row>
    <row r="133" spans="1:16" s="41" customFormat="1" x14ac:dyDescent="0.2">
      <c r="A133" s="40" t="s">
        <v>422</v>
      </c>
      <c r="B133" s="38"/>
      <c r="C133" s="70">
        <v>42766</v>
      </c>
      <c r="D133" s="39" t="s">
        <v>426</v>
      </c>
      <c r="E133" s="40">
        <v>0.76500000000000001</v>
      </c>
      <c r="F133" s="41" t="s">
        <v>427</v>
      </c>
      <c r="G133" s="42" t="s">
        <v>428</v>
      </c>
      <c r="H133" s="41">
        <v>1090</v>
      </c>
      <c r="I133" s="43">
        <v>0.5</v>
      </c>
      <c r="J133" s="43">
        <v>30000</v>
      </c>
      <c r="K133" s="44">
        <f t="shared" si="4"/>
        <v>85710</v>
      </c>
      <c r="L133" s="45"/>
      <c r="M133" s="45"/>
      <c r="N133" s="44">
        <f t="shared" si="5"/>
        <v>0.5</v>
      </c>
      <c r="O133" s="37"/>
    </row>
    <row r="134" spans="1:16" x14ac:dyDescent="0.2">
      <c r="N134" s="28">
        <f>SUM(N107:N133)</f>
        <v>9987.619999999999</v>
      </c>
      <c r="O134" s="62">
        <v>62011</v>
      </c>
    </row>
    <row r="136" spans="1:16" x14ac:dyDescent="0.2">
      <c r="A136" s="24">
        <v>56</v>
      </c>
      <c r="C136" s="68">
        <v>42769</v>
      </c>
      <c r="D136" s="23" t="s">
        <v>429</v>
      </c>
      <c r="E136" s="24">
        <v>5.3449999999999998</v>
      </c>
      <c r="F136" s="25" t="s">
        <v>430</v>
      </c>
      <c r="G136" s="26" t="s">
        <v>431</v>
      </c>
      <c r="H136" s="25">
        <v>1140</v>
      </c>
      <c r="I136" s="27">
        <v>2</v>
      </c>
      <c r="J136" s="27">
        <v>5610</v>
      </c>
      <c r="K136" s="28">
        <f t="shared" si="4"/>
        <v>16030</v>
      </c>
      <c r="L136" s="29">
        <v>8017.5</v>
      </c>
      <c r="M136" s="29">
        <v>32.4</v>
      </c>
      <c r="N136" s="28">
        <f t="shared" si="5"/>
        <v>34.4</v>
      </c>
    </row>
    <row r="137" spans="1:16" x14ac:dyDescent="0.2">
      <c r="A137" s="24">
        <v>57</v>
      </c>
      <c r="C137" s="68">
        <v>42769</v>
      </c>
      <c r="D137" s="23" t="s">
        <v>432</v>
      </c>
      <c r="E137" s="24" t="s">
        <v>433</v>
      </c>
      <c r="F137" s="25" t="s">
        <v>434</v>
      </c>
      <c r="G137" s="26" t="s">
        <v>435</v>
      </c>
      <c r="H137" s="25">
        <v>3010</v>
      </c>
      <c r="I137" s="27">
        <v>0.5</v>
      </c>
      <c r="J137" s="27">
        <v>22520</v>
      </c>
      <c r="K137" s="28">
        <f t="shared" si="4"/>
        <v>64340</v>
      </c>
      <c r="L137" s="29">
        <v>68000</v>
      </c>
      <c r="M137" s="29">
        <v>272</v>
      </c>
      <c r="N137" s="28">
        <f t="shared" si="5"/>
        <v>272.5</v>
      </c>
    </row>
    <row r="139" spans="1:16" x14ac:dyDescent="0.2">
      <c r="A139" s="24">
        <v>58</v>
      </c>
      <c r="C139" s="68">
        <v>42772</v>
      </c>
      <c r="D139" s="23" t="s">
        <v>440</v>
      </c>
      <c r="E139" s="24">
        <v>25.312999999999999</v>
      </c>
      <c r="F139" s="25" t="s">
        <v>442</v>
      </c>
      <c r="G139" s="26" t="s">
        <v>443</v>
      </c>
      <c r="H139" s="25">
        <v>1170</v>
      </c>
      <c r="I139" s="27">
        <v>1</v>
      </c>
      <c r="J139" s="27">
        <v>43360</v>
      </c>
      <c r="K139" s="28">
        <f t="shared" si="4"/>
        <v>123890</v>
      </c>
      <c r="L139" s="29">
        <v>156000</v>
      </c>
      <c r="M139" s="29">
        <v>624</v>
      </c>
      <c r="N139" s="28">
        <f t="shared" si="5"/>
        <v>625</v>
      </c>
    </row>
    <row r="140" spans="1:16" x14ac:dyDescent="0.2">
      <c r="D140" s="23" t="s">
        <v>441</v>
      </c>
      <c r="E140" s="24">
        <v>16</v>
      </c>
      <c r="K140" s="28">
        <f t="shared" si="4"/>
        <v>0</v>
      </c>
      <c r="N140" s="28">
        <f t="shared" si="5"/>
        <v>0</v>
      </c>
    </row>
    <row r="141" spans="1:16" x14ac:dyDescent="0.2">
      <c r="A141" s="24" t="s">
        <v>444</v>
      </c>
      <c r="C141" s="68">
        <v>42772</v>
      </c>
      <c r="D141" s="23" t="s">
        <v>445</v>
      </c>
      <c r="E141" s="24">
        <v>13.82</v>
      </c>
      <c r="F141" s="25" t="s">
        <v>448</v>
      </c>
      <c r="G141" s="26" t="s">
        <v>449</v>
      </c>
      <c r="H141" s="25">
        <v>1200</v>
      </c>
      <c r="I141" s="27">
        <v>1.5</v>
      </c>
      <c r="J141" s="27">
        <v>36040</v>
      </c>
      <c r="K141" s="28">
        <f t="shared" si="4"/>
        <v>102970</v>
      </c>
      <c r="N141" s="28">
        <f t="shared" si="5"/>
        <v>1.5</v>
      </c>
    </row>
    <row r="142" spans="1:16" x14ac:dyDescent="0.2">
      <c r="D142" s="23" t="s">
        <v>446</v>
      </c>
      <c r="E142" s="24">
        <v>9.0142000000000007</v>
      </c>
      <c r="K142" s="28">
        <f t="shared" si="4"/>
        <v>0</v>
      </c>
      <c r="N142" s="28">
        <f t="shared" si="5"/>
        <v>0</v>
      </c>
    </row>
    <row r="143" spans="1:16" x14ac:dyDescent="0.2">
      <c r="D143" s="23" t="s">
        <v>447</v>
      </c>
      <c r="E143" s="24">
        <v>1.242</v>
      </c>
      <c r="K143" s="28">
        <f t="shared" si="4"/>
        <v>0</v>
      </c>
      <c r="N143" s="28">
        <f t="shared" si="5"/>
        <v>0</v>
      </c>
    </row>
    <row r="144" spans="1:16" x14ac:dyDescent="0.2">
      <c r="A144" s="24">
        <v>59</v>
      </c>
      <c r="C144" s="68">
        <v>42772</v>
      </c>
      <c r="D144" s="23" t="s">
        <v>450</v>
      </c>
      <c r="E144" s="24">
        <v>3</v>
      </c>
      <c r="F144" s="25" t="s">
        <v>451</v>
      </c>
      <c r="G144" s="26" t="s">
        <v>452</v>
      </c>
      <c r="H144" s="25">
        <v>1080</v>
      </c>
      <c r="I144" s="27">
        <v>0.5</v>
      </c>
      <c r="J144" s="27">
        <v>5460</v>
      </c>
      <c r="K144" s="28">
        <f t="shared" si="4"/>
        <v>15600</v>
      </c>
      <c r="L144" s="29">
        <v>6000</v>
      </c>
      <c r="M144" s="29">
        <v>24</v>
      </c>
      <c r="N144" s="28">
        <f t="shared" si="5"/>
        <v>24.5</v>
      </c>
    </row>
    <row r="145" spans="1:15" s="41" customFormat="1" x14ac:dyDescent="0.2">
      <c r="A145" s="40" t="s">
        <v>453</v>
      </c>
      <c r="B145" s="38"/>
      <c r="C145" s="70">
        <v>42772</v>
      </c>
      <c r="D145" s="39" t="s">
        <v>454</v>
      </c>
      <c r="E145" s="40">
        <v>0.96</v>
      </c>
      <c r="F145" s="41" t="s">
        <v>455</v>
      </c>
      <c r="G145" s="42" t="s">
        <v>456</v>
      </c>
      <c r="H145" s="41">
        <v>1080</v>
      </c>
      <c r="I145" s="43">
        <v>0.5</v>
      </c>
      <c r="J145" s="43">
        <v>6770</v>
      </c>
      <c r="K145" s="44">
        <f t="shared" si="4"/>
        <v>19340</v>
      </c>
      <c r="L145" s="45"/>
      <c r="M145" s="45"/>
      <c r="N145" s="44">
        <f t="shared" si="5"/>
        <v>0.5</v>
      </c>
      <c r="O145" s="37"/>
    </row>
    <row r="146" spans="1:15" x14ac:dyDescent="0.2">
      <c r="N146" s="28">
        <f>SUM(N136:N145)</f>
        <v>958.4</v>
      </c>
      <c r="O146" s="62">
        <v>62078</v>
      </c>
    </row>
    <row r="148" spans="1:15" x14ac:dyDescent="0.2">
      <c r="A148" s="24">
        <v>60</v>
      </c>
      <c r="C148" s="68">
        <v>42773</v>
      </c>
      <c r="D148" s="23" t="s">
        <v>458</v>
      </c>
      <c r="E148" s="24" t="s">
        <v>460</v>
      </c>
      <c r="F148" s="25" t="s">
        <v>462</v>
      </c>
      <c r="G148" s="26" t="s">
        <v>463</v>
      </c>
      <c r="H148" s="25">
        <v>3010</v>
      </c>
      <c r="I148" s="27">
        <v>1</v>
      </c>
      <c r="J148" s="27">
        <v>41920</v>
      </c>
      <c r="K148" s="28">
        <f t="shared" si="4"/>
        <v>119770</v>
      </c>
      <c r="L148" s="29">
        <v>102500</v>
      </c>
      <c r="M148" s="29">
        <v>410</v>
      </c>
      <c r="N148" s="28">
        <f t="shared" si="5"/>
        <v>411</v>
      </c>
    </row>
    <row r="149" spans="1:15" x14ac:dyDescent="0.2">
      <c r="D149" s="23" t="s">
        <v>459</v>
      </c>
      <c r="E149" s="24" t="s">
        <v>461</v>
      </c>
      <c r="K149" s="28">
        <f t="shared" si="4"/>
        <v>0</v>
      </c>
      <c r="N149" s="28">
        <f t="shared" si="5"/>
        <v>0</v>
      </c>
    </row>
    <row r="150" spans="1:15" s="41" customFormat="1" x14ac:dyDescent="0.2">
      <c r="A150" s="40">
        <v>61</v>
      </c>
      <c r="B150" s="38"/>
      <c r="C150" s="70">
        <v>42773</v>
      </c>
      <c r="D150" s="39" t="s">
        <v>464</v>
      </c>
      <c r="E150" s="40">
        <v>0.13550000000000001</v>
      </c>
      <c r="F150" s="41" t="s">
        <v>465</v>
      </c>
      <c r="G150" s="42" t="s">
        <v>466</v>
      </c>
      <c r="H150" s="41">
        <v>3010</v>
      </c>
      <c r="I150" s="43">
        <v>0.5</v>
      </c>
      <c r="J150" s="43">
        <v>15160</v>
      </c>
      <c r="K150" s="44">
        <f t="shared" si="4"/>
        <v>43310</v>
      </c>
      <c r="L150" s="45">
        <v>49900</v>
      </c>
      <c r="M150" s="45">
        <v>199.6</v>
      </c>
      <c r="N150" s="44">
        <f t="shared" si="5"/>
        <v>200.1</v>
      </c>
      <c r="O150" s="37"/>
    </row>
    <row r="151" spans="1:15" x14ac:dyDescent="0.2">
      <c r="N151" s="28">
        <f>SUM(N148:N150)</f>
        <v>611.1</v>
      </c>
      <c r="O151" s="62">
        <v>62092</v>
      </c>
    </row>
    <row r="153" spans="1:15" x14ac:dyDescent="0.2">
      <c r="A153" s="24" t="s">
        <v>457</v>
      </c>
      <c r="C153" s="68">
        <v>42769</v>
      </c>
      <c r="D153" s="23" t="s">
        <v>436</v>
      </c>
      <c r="E153" s="24" t="s">
        <v>437</v>
      </c>
      <c r="F153" s="25" t="s">
        <v>438</v>
      </c>
      <c r="G153" s="26" t="s">
        <v>439</v>
      </c>
      <c r="H153" s="25">
        <v>3010</v>
      </c>
      <c r="I153" s="27">
        <v>0.5</v>
      </c>
      <c r="J153" s="27">
        <v>15520</v>
      </c>
      <c r="K153" s="28">
        <f>ROUND(J153/0.35,-1)</f>
        <v>44340</v>
      </c>
      <c r="N153" s="28">
        <f>SUM(I153+M153)</f>
        <v>0.5</v>
      </c>
    </row>
    <row r="154" spans="1:15" x14ac:dyDescent="0.2">
      <c r="A154" s="24" t="s">
        <v>467</v>
      </c>
      <c r="C154" s="68">
        <v>42773</v>
      </c>
      <c r="D154" s="23" t="s">
        <v>468</v>
      </c>
      <c r="E154" s="24" t="s">
        <v>469</v>
      </c>
      <c r="F154" s="25" t="s">
        <v>470</v>
      </c>
      <c r="G154" s="26" t="s">
        <v>471</v>
      </c>
      <c r="H154" s="25">
        <v>2050</v>
      </c>
      <c r="I154" s="27">
        <v>0.5</v>
      </c>
      <c r="J154" s="27">
        <v>27880</v>
      </c>
      <c r="K154" s="28">
        <f t="shared" ref="K154" si="6">ROUND(J154/0.35,-1)</f>
        <v>79660</v>
      </c>
      <c r="N154" s="28">
        <f t="shared" ref="N154" si="7">SUM(I154+M154)</f>
        <v>0.5</v>
      </c>
    </row>
    <row r="155" spans="1:15" x14ac:dyDescent="0.2">
      <c r="A155" s="24">
        <v>62</v>
      </c>
      <c r="C155" s="68">
        <v>42774</v>
      </c>
      <c r="D155" s="23" t="s">
        <v>472</v>
      </c>
      <c r="E155" s="24" t="s">
        <v>188</v>
      </c>
      <c r="F155" s="25" t="s">
        <v>474</v>
      </c>
      <c r="G155" s="26" t="s">
        <v>475</v>
      </c>
      <c r="H155" s="25">
        <v>3010</v>
      </c>
      <c r="I155" s="27">
        <v>1</v>
      </c>
      <c r="J155" s="27">
        <v>45360</v>
      </c>
      <c r="K155" s="28">
        <f t="shared" si="4"/>
        <v>129600</v>
      </c>
      <c r="L155" s="29">
        <v>355000</v>
      </c>
      <c r="M155" s="29">
        <v>1420</v>
      </c>
      <c r="N155" s="28">
        <f t="shared" si="5"/>
        <v>1421</v>
      </c>
    </row>
    <row r="156" spans="1:15" x14ac:dyDescent="0.2">
      <c r="D156" s="23" t="s">
        <v>473</v>
      </c>
      <c r="E156" s="24" t="s">
        <v>188</v>
      </c>
      <c r="F156" s="25" t="s">
        <v>129</v>
      </c>
      <c r="G156" s="26" t="s">
        <v>129</v>
      </c>
      <c r="K156" s="28">
        <f t="shared" si="4"/>
        <v>0</v>
      </c>
      <c r="N156" s="28">
        <f t="shared" si="5"/>
        <v>0</v>
      </c>
    </row>
    <row r="157" spans="1:15" x14ac:dyDescent="0.2">
      <c r="A157" s="24">
        <v>63</v>
      </c>
      <c r="C157" s="68">
        <v>42774</v>
      </c>
      <c r="D157" s="23" t="s">
        <v>476</v>
      </c>
      <c r="E157" s="24">
        <v>0.56999999999999995</v>
      </c>
      <c r="F157" s="25" t="s">
        <v>477</v>
      </c>
      <c r="G157" s="26" t="s">
        <v>478</v>
      </c>
      <c r="H157" s="25">
        <v>1090</v>
      </c>
      <c r="I157" s="27">
        <v>0.5</v>
      </c>
      <c r="J157" s="27">
        <v>36610</v>
      </c>
      <c r="K157" s="28">
        <f t="shared" si="4"/>
        <v>104600</v>
      </c>
      <c r="L157" s="29">
        <v>113000</v>
      </c>
      <c r="M157" s="29">
        <v>452</v>
      </c>
      <c r="N157" s="28">
        <f t="shared" si="5"/>
        <v>452.5</v>
      </c>
    </row>
    <row r="158" spans="1:15" x14ac:dyDescent="0.2">
      <c r="A158" s="24">
        <v>64</v>
      </c>
      <c r="C158" s="68">
        <v>42774</v>
      </c>
      <c r="D158" s="23" t="s">
        <v>479</v>
      </c>
      <c r="E158" s="24">
        <v>6.0170000000000003</v>
      </c>
      <c r="F158" s="25" t="s">
        <v>480</v>
      </c>
      <c r="G158" s="26" t="s">
        <v>481</v>
      </c>
      <c r="H158" s="25">
        <v>1160</v>
      </c>
      <c r="I158" s="27">
        <v>0.5</v>
      </c>
      <c r="J158" s="27">
        <v>7980</v>
      </c>
      <c r="K158" s="28">
        <f t="shared" si="4"/>
        <v>22800</v>
      </c>
      <c r="L158" s="29">
        <v>26500</v>
      </c>
      <c r="M158" s="29">
        <v>106</v>
      </c>
      <c r="N158" s="28">
        <f t="shared" si="5"/>
        <v>106.5</v>
      </c>
    </row>
    <row r="159" spans="1:15" x14ac:dyDescent="0.2">
      <c r="A159" s="24" t="s">
        <v>482</v>
      </c>
      <c r="C159" s="68">
        <v>42774</v>
      </c>
      <c r="D159" s="23" t="s">
        <v>483</v>
      </c>
      <c r="E159" s="24">
        <v>5.766</v>
      </c>
      <c r="F159" s="25" t="s">
        <v>484</v>
      </c>
      <c r="G159" s="26" t="s">
        <v>485</v>
      </c>
      <c r="H159" s="25">
        <v>1110</v>
      </c>
      <c r="I159" s="27">
        <v>0.5</v>
      </c>
      <c r="J159" s="27">
        <v>11960</v>
      </c>
      <c r="K159" s="28">
        <f t="shared" si="4"/>
        <v>34170</v>
      </c>
      <c r="N159" s="28">
        <f t="shared" si="5"/>
        <v>0.5</v>
      </c>
    </row>
    <row r="160" spans="1:15" x14ac:dyDescent="0.2">
      <c r="A160" s="24" t="s">
        <v>486</v>
      </c>
      <c r="C160" s="68">
        <v>42774</v>
      </c>
      <c r="D160" s="23" t="s">
        <v>487</v>
      </c>
      <c r="E160" s="24" t="s">
        <v>263</v>
      </c>
      <c r="F160" s="25" t="s">
        <v>485</v>
      </c>
      <c r="G160" s="26" t="s">
        <v>488</v>
      </c>
      <c r="H160" s="25">
        <v>2050</v>
      </c>
      <c r="I160" s="27">
        <v>0.5</v>
      </c>
      <c r="J160" s="27">
        <v>4380</v>
      </c>
      <c r="K160" s="28">
        <f t="shared" si="4"/>
        <v>12510</v>
      </c>
      <c r="N160" s="28">
        <f t="shared" si="5"/>
        <v>0.5</v>
      </c>
    </row>
    <row r="161" spans="1:15" x14ac:dyDescent="0.2">
      <c r="A161" s="24" t="s">
        <v>489</v>
      </c>
      <c r="C161" s="68">
        <v>42774</v>
      </c>
      <c r="D161" s="23" t="s">
        <v>490</v>
      </c>
      <c r="E161" s="24">
        <v>4.5129999999999999</v>
      </c>
      <c r="F161" s="25" t="s">
        <v>491</v>
      </c>
      <c r="G161" s="26" t="s">
        <v>492</v>
      </c>
      <c r="H161" s="25">
        <v>1210</v>
      </c>
      <c r="I161" s="27">
        <v>0.5</v>
      </c>
      <c r="J161" s="27">
        <v>19520</v>
      </c>
      <c r="K161" s="28">
        <f t="shared" si="4"/>
        <v>55770</v>
      </c>
      <c r="N161" s="28">
        <f t="shared" si="5"/>
        <v>0.5</v>
      </c>
    </row>
    <row r="162" spans="1:15" x14ac:dyDescent="0.2">
      <c r="A162" s="24">
        <v>65</v>
      </c>
      <c r="C162" s="68">
        <v>42774</v>
      </c>
      <c r="D162" s="23" t="s">
        <v>493</v>
      </c>
      <c r="E162" s="24" t="s">
        <v>494</v>
      </c>
      <c r="F162" s="25" t="s">
        <v>495</v>
      </c>
      <c r="G162" s="26" t="s">
        <v>496</v>
      </c>
      <c r="H162" s="25">
        <v>2030</v>
      </c>
      <c r="I162" s="27">
        <v>0.5</v>
      </c>
      <c r="J162" s="27">
        <v>15700</v>
      </c>
      <c r="K162" s="28">
        <f t="shared" si="4"/>
        <v>44860</v>
      </c>
      <c r="L162" s="29">
        <v>59000</v>
      </c>
      <c r="M162" s="29">
        <v>236</v>
      </c>
      <c r="N162" s="28">
        <f t="shared" si="5"/>
        <v>236.5</v>
      </c>
    </row>
    <row r="163" spans="1:15" x14ac:dyDescent="0.2">
      <c r="A163" s="24">
        <v>66</v>
      </c>
      <c r="C163" s="68">
        <v>42774</v>
      </c>
      <c r="D163" s="23" t="s">
        <v>497</v>
      </c>
      <c r="E163" s="24">
        <v>0.43</v>
      </c>
      <c r="F163" s="25" t="s">
        <v>499</v>
      </c>
      <c r="G163" s="26" t="s">
        <v>500</v>
      </c>
      <c r="H163" s="25">
        <v>1070</v>
      </c>
      <c r="I163" s="27">
        <v>1</v>
      </c>
      <c r="J163" s="27">
        <v>21310</v>
      </c>
      <c r="K163" s="28">
        <f t="shared" si="4"/>
        <v>60890</v>
      </c>
      <c r="L163" s="29">
        <v>82000</v>
      </c>
      <c r="M163" s="29">
        <v>328</v>
      </c>
      <c r="N163" s="28">
        <f t="shared" si="5"/>
        <v>329</v>
      </c>
    </row>
    <row r="164" spans="1:15" x14ac:dyDescent="0.2">
      <c r="D164" s="23" t="s">
        <v>498</v>
      </c>
      <c r="E164" s="24">
        <v>0.32700000000000001</v>
      </c>
      <c r="F164" s="25" t="s">
        <v>129</v>
      </c>
      <c r="G164" s="26" t="s">
        <v>129</v>
      </c>
      <c r="K164" s="28">
        <f t="shared" si="4"/>
        <v>0</v>
      </c>
      <c r="N164" s="28">
        <f t="shared" si="5"/>
        <v>0</v>
      </c>
    </row>
    <row r="165" spans="1:15" x14ac:dyDescent="0.2">
      <c r="A165" s="24" t="s">
        <v>501</v>
      </c>
      <c r="C165" s="68">
        <v>42774</v>
      </c>
      <c r="D165" s="23" t="s">
        <v>502</v>
      </c>
      <c r="E165" s="24">
        <v>47.744999999999997</v>
      </c>
      <c r="F165" s="25" t="s">
        <v>504</v>
      </c>
      <c r="G165" s="26" t="s">
        <v>505</v>
      </c>
      <c r="H165" s="25" t="s">
        <v>506</v>
      </c>
      <c r="I165" s="27">
        <v>1</v>
      </c>
      <c r="J165" s="27">
        <v>71270</v>
      </c>
      <c r="K165" s="28">
        <f t="shared" si="4"/>
        <v>203630</v>
      </c>
      <c r="N165" s="28">
        <f t="shared" si="5"/>
        <v>1</v>
      </c>
    </row>
    <row r="166" spans="1:15" s="41" customFormat="1" x14ac:dyDescent="0.2">
      <c r="A166" s="40"/>
      <c r="B166" s="38"/>
      <c r="C166" s="70"/>
      <c r="D166" s="39" t="s">
        <v>503</v>
      </c>
      <c r="E166" s="40">
        <v>0.93400000000000005</v>
      </c>
      <c r="F166" s="41" t="s">
        <v>129</v>
      </c>
      <c r="G166" s="42" t="s">
        <v>129</v>
      </c>
      <c r="I166" s="43"/>
      <c r="J166" s="43"/>
      <c r="K166" s="44">
        <f t="shared" si="4"/>
        <v>0</v>
      </c>
      <c r="L166" s="45"/>
      <c r="M166" s="45"/>
      <c r="N166" s="44">
        <f t="shared" si="5"/>
        <v>0</v>
      </c>
      <c r="O166" s="37"/>
    </row>
    <row r="167" spans="1:15" x14ac:dyDescent="0.2">
      <c r="N167" s="28">
        <f>SUM(N153:N166)</f>
        <v>2549</v>
      </c>
      <c r="O167" s="62">
        <v>62105</v>
      </c>
    </row>
    <row r="169" spans="1:15" x14ac:dyDescent="0.2">
      <c r="A169" s="24" t="s">
        <v>507</v>
      </c>
      <c r="C169" s="68">
        <v>42775</v>
      </c>
      <c r="D169" s="23" t="s">
        <v>508</v>
      </c>
      <c r="E169" s="24">
        <v>0.39400000000000002</v>
      </c>
      <c r="F169" s="25" t="s">
        <v>510</v>
      </c>
      <c r="G169" s="26" t="s">
        <v>511</v>
      </c>
      <c r="H169" s="25">
        <v>1100</v>
      </c>
      <c r="I169" s="27">
        <v>1</v>
      </c>
      <c r="J169" s="27">
        <v>64850</v>
      </c>
      <c r="K169" s="28">
        <f t="shared" si="4"/>
        <v>185290</v>
      </c>
      <c r="N169" s="28">
        <f t="shared" si="5"/>
        <v>1</v>
      </c>
    </row>
    <row r="170" spans="1:15" x14ac:dyDescent="0.2">
      <c r="D170" s="23" t="s">
        <v>509</v>
      </c>
      <c r="E170" s="24">
        <v>0.40899999999999997</v>
      </c>
      <c r="F170" s="25" t="s">
        <v>129</v>
      </c>
      <c r="G170" s="26" t="s">
        <v>129</v>
      </c>
      <c r="K170" s="28">
        <f t="shared" si="4"/>
        <v>0</v>
      </c>
      <c r="N170" s="28">
        <f t="shared" si="5"/>
        <v>0</v>
      </c>
    </row>
    <row r="171" spans="1:15" x14ac:dyDescent="0.2">
      <c r="A171" s="24">
        <v>67</v>
      </c>
      <c r="C171" s="68">
        <v>42775</v>
      </c>
      <c r="D171" s="23" t="s">
        <v>512</v>
      </c>
      <c r="E171" s="24">
        <v>0.42399999999999999</v>
      </c>
      <c r="F171" s="25" t="s">
        <v>513</v>
      </c>
      <c r="G171" s="26" t="s">
        <v>514</v>
      </c>
      <c r="H171" s="25">
        <v>1080</v>
      </c>
      <c r="I171" s="27">
        <v>0.5</v>
      </c>
      <c r="J171" s="27">
        <v>2910</v>
      </c>
      <c r="K171" s="28">
        <f t="shared" si="4"/>
        <v>8310</v>
      </c>
      <c r="L171" s="29">
        <v>14000</v>
      </c>
      <c r="M171" s="29">
        <v>56</v>
      </c>
      <c r="N171" s="28">
        <f t="shared" si="5"/>
        <v>56.5</v>
      </c>
    </row>
    <row r="172" spans="1:15" x14ac:dyDescent="0.2">
      <c r="A172" s="24">
        <v>68</v>
      </c>
      <c r="C172" s="68">
        <v>42776</v>
      </c>
      <c r="D172" s="23" t="s">
        <v>515</v>
      </c>
      <c r="E172" s="24">
        <v>6.92</v>
      </c>
      <c r="F172" s="25" t="s">
        <v>517</v>
      </c>
      <c r="G172" s="26" t="s">
        <v>518</v>
      </c>
      <c r="H172" s="25">
        <v>1220</v>
      </c>
      <c r="I172" s="27">
        <v>1</v>
      </c>
      <c r="J172" s="27">
        <v>45810</v>
      </c>
      <c r="K172" s="28">
        <f t="shared" si="4"/>
        <v>130890</v>
      </c>
      <c r="L172" s="29">
        <v>155000</v>
      </c>
      <c r="M172" s="29">
        <v>620</v>
      </c>
      <c r="N172" s="28">
        <f t="shared" si="5"/>
        <v>621</v>
      </c>
    </row>
    <row r="173" spans="1:15" s="41" customFormat="1" x14ac:dyDescent="0.2">
      <c r="A173" s="40"/>
      <c r="B173" s="38"/>
      <c r="C173" s="70"/>
      <c r="D173" s="39" t="s">
        <v>516</v>
      </c>
      <c r="E173" s="40">
        <v>5.8505000000000003</v>
      </c>
      <c r="G173" s="42"/>
      <c r="I173" s="43"/>
      <c r="J173" s="43"/>
      <c r="K173" s="44">
        <f t="shared" si="4"/>
        <v>0</v>
      </c>
      <c r="L173" s="45"/>
      <c r="M173" s="45"/>
      <c r="N173" s="44">
        <f t="shared" si="5"/>
        <v>0</v>
      </c>
      <c r="O173" s="37"/>
    </row>
    <row r="174" spans="1:15" x14ac:dyDescent="0.2">
      <c r="N174" s="28">
        <f>SUM(N169:N173)</f>
        <v>678.5</v>
      </c>
      <c r="O174" s="62">
        <v>62142</v>
      </c>
    </row>
    <row r="176" spans="1:15" x14ac:dyDescent="0.2">
      <c r="A176" s="24" t="s">
        <v>519</v>
      </c>
      <c r="C176" s="68">
        <v>42776</v>
      </c>
      <c r="D176" s="23" t="s">
        <v>520</v>
      </c>
      <c r="E176" s="24">
        <v>13.231999999999999</v>
      </c>
      <c r="F176" s="25" t="s">
        <v>521</v>
      </c>
      <c r="G176" s="26" t="s">
        <v>522</v>
      </c>
      <c r="H176" s="25">
        <v>1160</v>
      </c>
      <c r="I176" s="27">
        <v>0.5</v>
      </c>
      <c r="J176" s="27">
        <v>16340</v>
      </c>
      <c r="K176" s="28">
        <f t="shared" si="4"/>
        <v>46690</v>
      </c>
      <c r="N176" s="28">
        <f t="shared" si="5"/>
        <v>0.5</v>
      </c>
    </row>
    <row r="177" spans="1:15" x14ac:dyDescent="0.2">
      <c r="A177" s="24">
        <v>69</v>
      </c>
      <c r="C177" s="68">
        <v>42779</v>
      </c>
      <c r="D177" s="23" t="s">
        <v>523</v>
      </c>
      <c r="E177" s="24">
        <v>16.465</v>
      </c>
      <c r="F177" s="25" t="s">
        <v>524</v>
      </c>
      <c r="G177" s="26" t="s">
        <v>525</v>
      </c>
      <c r="H177" s="25">
        <v>1130</v>
      </c>
      <c r="I177" s="27">
        <v>0.5</v>
      </c>
      <c r="J177" s="27">
        <v>8540</v>
      </c>
      <c r="K177" s="28">
        <f t="shared" si="4"/>
        <v>24400</v>
      </c>
      <c r="L177" s="29">
        <v>82325</v>
      </c>
      <c r="M177" s="29">
        <v>329.6</v>
      </c>
      <c r="N177" s="28">
        <f t="shared" si="5"/>
        <v>330.1</v>
      </c>
    </row>
    <row r="178" spans="1:15" x14ac:dyDescent="0.2">
      <c r="A178" s="24">
        <v>70</v>
      </c>
      <c r="C178" s="68">
        <v>42779</v>
      </c>
      <c r="D178" s="23" t="s">
        <v>526</v>
      </c>
      <c r="E178" s="24">
        <v>86.314300000000003</v>
      </c>
      <c r="F178" s="25" t="s">
        <v>527</v>
      </c>
      <c r="G178" s="26" t="s">
        <v>528</v>
      </c>
      <c r="H178" s="25">
        <v>1100</v>
      </c>
      <c r="I178" s="27">
        <v>0.5</v>
      </c>
      <c r="J178" s="27">
        <v>101290</v>
      </c>
      <c r="K178" s="28">
        <f t="shared" si="4"/>
        <v>289400</v>
      </c>
      <c r="L178" s="29">
        <v>323678</v>
      </c>
      <c r="M178" s="29">
        <v>1294.8</v>
      </c>
      <c r="N178" s="28">
        <f t="shared" si="5"/>
        <v>1295.3</v>
      </c>
    </row>
    <row r="179" spans="1:15" x14ac:dyDescent="0.2">
      <c r="A179" s="24">
        <v>71</v>
      </c>
      <c r="C179" s="68">
        <v>42780</v>
      </c>
      <c r="D179" s="23" t="s">
        <v>529</v>
      </c>
      <c r="E179" s="24" t="s">
        <v>530</v>
      </c>
      <c r="F179" s="25" t="s">
        <v>531</v>
      </c>
      <c r="G179" s="26" t="s">
        <v>261</v>
      </c>
      <c r="H179" s="25">
        <v>3010</v>
      </c>
      <c r="I179" s="27">
        <v>0.5</v>
      </c>
      <c r="J179" s="27">
        <v>32080</v>
      </c>
      <c r="K179" s="28">
        <f t="shared" si="4"/>
        <v>91660</v>
      </c>
      <c r="L179" s="29">
        <v>50000</v>
      </c>
      <c r="M179" s="29">
        <v>200</v>
      </c>
      <c r="N179" s="28">
        <f t="shared" si="5"/>
        <v>200.5</v>
      </c>
    </row>
    <row r="180" spans="1:15" s="41" customFormat="1" x14ac:dyDescent="0.2">
      <c r="A180" s="40">
        <v>72</v>
      </c>
      <c r="B180" s="38"/>
      <c r="C180" s="70">
        <v>42780</v>
      </c>
      <c r="D180" s="39" t="s">
        <v>535</v>
      </c>
      <c r="E180" s="40">
        <v>34.594999999999999</v>
      </c>
      <c r="F180" s="41" t="s">
        <v>532</v>
      </c>
      <c r="G180" s="42" t="s">
        <v>533</v>
      </c>
      <c r="H180" s="41">
        <v>1070</v>
      </c>
      <c r="I180" s="43">
        <v>0.5</v>
      </c>
      <c r="J180" s="43">
        <v>104070</v>
      </c>
      <c r="K180" s="44">
        <f t="shared" si="4"/>
        <v>297340</v>
      </c>
      <c r="L180" s="45">
        <v>169000</v>
      </c>
      <c r="M180" s="45">
        <v>676</v>
      </c>
      <c r="N180" s="44">
        <f t="shared" si="5"/>
        <v>676.5</v>
      </c>
      <c r="O180" s="37"/>
    </row>
    <row r="181" spans="1:15" x14ac:dyDescent="0.2">
      <c r="N181" s="28">
        <f>SUM(N176:N180)</f>
        <v>2502.9</v>
      </c>
      <c r="O181" s="62">
        <v>62171</v>
      </c>
    </row>
    <row r="183" spans="1:15" x14ac:dyDescent="0.2">
      <c r="A183" s="24" t="s">
        <v>534</v>
      </c>
      <c r="C183" s="68">
        <v>42780</v>
      </c>
      <c r="D183" s="23" t="s">
        <v>536</v>
      </c>
      <c r="E183" s="24">
        <v>1.3460000000000001</v>
      </c>
      <c r="F183" s="25" t="s">
        <v>537</v>
      </c>
      <c r="G183" s="26" t="s">
        <v>538</v>
      </c>
      <c r="H183" s="25">
        <v>1150</v>
      </c>
      <c r="I183" s="27">
        <v>0.5</v>
      </c>
      <c r="J183" s="25">
        <v>30230</v>
      </c>
      <c r="K183" s="28">
        <f t="shared" si="4"/>
        <v>86370</v>
      </c>
      <c r="N183" s="28">
        <f t="shared" si="5"/>
        <v>0.5</v>
      </c>
    </row>
    <row r="184" spans="1:15" x14ac:dyDescent="0.2">
      <c r="A184" s="24" t="s">
        <v>539</v>
      </c>
      <c r="C184" s="68">
        <v>42780</v>
      </c>
      <c r="D184" s="23" t="s">
        <v>540</v>
      </c>
      <c r="E184" s="24">
        <v>0.54100000000000004</v>
      </c>
      <c r="F184" s="25" t="s">
        <v>541</v>
      </c>
      <c r="G184" s="26" t="s">
        <v>542</v>
      </c>
      <c r="H184" s="25">
        <v>1100</v>
      </c>
      <c r="I184" s="27">
        <v>0.5</v>
      </c>
      <c r="J184" s="27">
        <v>36510</v>
      </c>
      <c r="K184" s="28">
        <f t="shared" si="4"/>
        <v>104310</v>
      </c>
      <c r="N184" s="28">
        <f t="shared" si="5"/>
        <v>0.5</v>
      </c>
    </row>
    <row r="185" spans="1:15" x14ac:dyDescent="0.2">
      <c r="A185" s="24" t="s">
        <v>543</v>
      </c>
      <c r="C185" s="68">
        <v>42780</v>
      </c>
      <c r="D185" s="23" t="s">
        <v>544</v>
      </c>
      <c r="E185" s="24" t="s">
        <v>546</v>
      </c>
      <c r="F185" s="25" t="s">
        <v>547</v>
      </c>
      <c r="G185" s="26" t="s">
        <v>548</v>
      </c>
      <c r="H185" s="25">
        <v>3010</v>
      </c>
      <c r="I185" s="27">
        <v>1</v>
      </c>
      <c r="J185" s="27">
        <v>24980</v>
      </c>
      <c r="K185" s="28">
        <f t="shared" si="4"/>
        <v>71370</v>
      </c>
      <c r="N185" s="28">
        <f t="shared" si="5"/>
        <v>1</v>
      </c>
    </row>
    <row r="186" spans="1:15" x14ac:dyDescent="0.2">
      <c r="D186" s="23" t="s">
        <v>545</v>
      </c>
      <c r="E186" s="24">
        <v>0.10680000000000001</v>
      </c>
      <c r="F186" s="25" t="s">
        <v>129</v>
      </c>
      <c r="G186" s="26" t="s">
        <v>129</v>
      </c>
      <c r="K186" s="28">
        <f t="shared" ref="K186:K248" si="8">ROUND(J186/0.35,-1)</f>
        <v>0</v>
      </c>
      <c r="N186" s="28">
        <f t="shared" ref="N186:N248" si="9">SUM(I186+M186)</f>
        <v>0</v>
      </c>
    </row>
    <row r="187" spans="1:15" x14ac:dyDescent="0.2">
      <c r="A187" s="24">
        <v>73</v>
      </c>
      <c r="C187" s="68">
        <v>42780</v>
      </c>
      <c r="D187" s="23" t="s">
        <v>549</v>
      </c>
      <c r="E187" s="24">
        <v>1.2526999999999999</v>
      </c>
      <c r="F187" s="25" t="s">
        <v>550</v>
      </c>
      <c r="G187" s="26" t="s">
        <v>378</v>
      </c>
      <c r="H187" s="25">
        <v>1170</v>
      </c>
      <c r="I187" s="27">
        <v>0.5</v>
      </c>
      <c r="J187" s="27">
        <v>1650</v>
      </c>
      <c r="K187" s="28">
        <f t="shared" si="8"/>
        <v>4710</v>
      </c>
      <c r="L187" s="29">
        <v>2800</v>
      </c>
      <c r="M187" s="29">
        <v>11.2</v>
      </c>
      <c r="N187" s="28">
        <f t="shared" si="9"/>
        <v>11.7</v>
      </c>
    </row>
    <row r="188" spans="1:15" s="41" customFormat="1" x14ac:dyDescent="0.2">
      <c r="A188" s="40">
        <v>74</v>
      </c>
      <c r="B188" s="38"/>
      <c r="C188" s="70">
        <v>42780</v>
      </c>
      <c r="D188" s="39" t="s">
        <v>551</v>
      </c>
      <c r="E188" s="40">
        <v>0.16239999999999999</v>
      </c>
      <c r="F188" s="41" t="s">
        <v>552</v>
      </c>
      <c r="G188" s="42" t="s">
        <v>553</v>
      </c>
      <c r="H188" s="41">
        <v>3010</v>
      </c>
      <c r="I188" s="43">
        <v>0.5</v>
      </c>
      <c r="J188" s="43">
        <v>16140</v>
      </c>
      <c r="K188" s="44">
        <f t="shared" si="8"/>
        <v>46110</v>
      </c>
      <c r="L188" s="45">
        <v>21000</v>
      </c>
      <c r="M188" s="45">
        <v>84</v>
      </c>
      <c r="N188" s="44">
        <f t="shared" si="9"/>
        <v>84.5</v>
      </c>
      <c r="O188" s="37"/>
    </row>
    <row r="189" spans="1:15" x14ac:dyDescent="0.2">
      <c r="N189" s="28">
        <f>SUM(N183:N188)</f>
        <v>98.2</v>
      </c>
      <c r="O189" s="62">
        <v>62191</v>
      </c>
    </row>
    <row r="191" spans="1:15" x14ac:dyDescent="0.2">
      <c r="A191" s="24" t="s">
        <v>554</v>
      </c>
      <c r="C191" s="68">
        <v>42781</v>
      </c>
      <c r="D191" s="23" t="s">
        <v>555</v>
      </c>
      <c r="E191" s="24">
        <v>11.7018</v>
      </c>
      <c r="F191" s="47" t="s">
        <v>557</v>
      </c>
      <c r="G191" s="26" t="s">
        <v>558</v>
      </c>
      <c r="H191" s="25">
        <v>1100</v>
      </c>
      <c r="I191" s="27">
        <v>0.5</v>
      </c>
      <c r="J191" s="27">
        <v>95540</v>
      </c>
      <c r="K191" s="28">
        <f t="shared" si="8"/>
        <v>272970</v>
      </c>
      <c r="N191" s="28">
        <f t="shared" si="9"/>
        <v>0.5</v>
      </c>
    </row>
    <row r="192" spans="1:15" x14ac:dyDescent="0.2">
      <c r="D192" s="23" t="s">
        <v>556</v>
      </c>
      <c r="E192" s="24">
        <v>28.003</v>
      </c>
      <c r="K192" s="28">
        <f t="shared" si="8"/>
        <v>0</v>
      </c>
      <c r="N192" s="28">
        <f t="shared" si="9"/>
        <v>0</v>
      </c>
    </row>
    <row r="193" spans="1:15" x14ac:dyDescent="0.2">
      <c r="A193" s="24" t="s">
        <v>559</v>
      </c>
      <c r="C193" s="68">
        <v>42781</v>
      </c>
      <c r="D193" s="23" t="s">
        <v>560</v>
      </c>
      <c r="E193" s="24">
        <v>0.29189999999999999</v>
      </c>
      <c r="F193" s="25" t="s">
        <v>557</v>
      </c>
      <c r="G193" s="26" t="s">
        <v>558</v>
      </c>
      <c r="H193" s="25">
        <v>1100</v>
      </c>
      <c r="I193" s="27">
        <v>1</v>
      </c>
      <c r="J193" s="27">
        <v>310</v>
      </c>
      <c r="K193" s="28">
        <f t="shared" si="8"/>
        <v>890</v>
      </c>
      <c r="N193" s="28">
        <f t="shared" si="9"/>
        <v>1</v>
      </c>
    </row>
    <row r="194" spans="1:15" x14ac:dyDescent="0.2">
      <c r="A194" s="24" t="s">
        <v>561</v>
      </c>
      <c r="C194" s="68">
        <v>42781</v>
      </c>
      <c r="D194" s="23" t="s">
        <v>562</v>
      </c>
      <c r="E194" s="24">
        <v>3.95E-2</v>
      </c>
      <c r="F194" s="25" t="s">
        <v>557</v>
      </c>
      <c r="G194" s="26" t="s">
        <v>558</v>
      </c>
      <c r="H194" s="25">
        <v>1100</v>
      </c>
      <c r="I194" s="27">
        <v>1</v>
      </c>
      <c r="J194" s="27">
        <v>40</v>
      </c>
      <c r="K194" s="28">
        <f t="shared" si="8"/>
        <v>110</v>
      </c>
      <c r="N194" s="28">
        <f t="shared" si="9"/>
        <v>1</v>
      </c>
    </row>
    <row r="195" spans="1:15" x14ac:dyDescent="0.2">
      <c r="A195" s="24" t="s">
        <v>563</v>
      </c>
      <c r="C195" s="68">
        <v>42781</v>
      </c>
      <c r="D195" s="23" t="s">
        <v>564</v>
      </c>
      <c r="E195" s="24">
        <v>118.2316</v>
      </c>
      <c r="F195" s="25" t="s">
        <v>557</v>
      </c>
      <c r="G195" s="26" t="s">
        <v>565</v>
      </c>
      <c r="H195" s="25">
        <v>1100</v>
      </c>
      <c r="I195" s="27">
        <v>0.5</v>
      </c>
      <c r="J195" s="27">
        <v>123180</v>
      </c>
      <c r="K195" s="28">
        <f t="shared" si="8"/>
        <v>351940</v>
      </c>
      <c r="N195" s="28">
        <f t="shared" si="9"/>
        <v>0.5</v>
      </c>
    </row>
    <row r="196" spans="1:15" x14ac:dyDescent="0.2">
      <c r="A196" s="24" t="s">
        <v>566</v>
      </c>
      <c r="C196" s="68">
        <v>42781</v>
      </c>
      <c r="D196" s="23" t="s">
        <v>567</v>
      </c>
      <c r="E196" s="24">
        <v>41.654899999999998</v>
      </c>
      <c r="F196" s="25" t="s">
        <v>557</v>
      </c>
      <c r="G196" s="26" t="s">
        <v>568</v>
      </c>
      <c r="H196" s="25">
        <v>1100</v>
      </c>
      <c r="I196" s="27">
        <v>0.5</v>
      </c>
      <c r="J196" s="27">
        <v>58630</v>
      </c>
      <c r="K196" s="28">
        <f t="shared" si="8"/>
        <v>167510</v>
      </c>
      <c r="N196" s="28">
        <f t="shared" si="9"/>
        <v>0.5</v>
      </c>
    </row>
    <row r="197" spans="1:15" x14ac:dyDescent="0.2">
      <c r="A197" s="24" t="s">
        <v>569</v>
      </c>
      <c r="C197" s="68">
        <v>42781</v>
      </c>
      <c r="D197" s="23" t="s">
        <v>570</v>
      </c>
      <c r="E197" s="24">
        <v>15.37</v>
      </c>
      <c r="F197" s="25" t="s">
        <v>571</v>
      </c>
      <c r="G197" s="26" t="s">
        <v>572</v>
      </c>
      <c r="H197" s="25">
        <v>1130</v>
      </c>
      <c r="I197" s="27">
        <v>0.5</v>
      </c>
      <c r="J197" s="27">
        <v>16140</v>
      </c>
      <c r="K197" s="28">
        <f t="shared" si="8"/>
        <v>46110</v>
      </c>
      <c r="N197" s="28">
        <f t="shared" si="9"/>
        <v>0.5</v>
      </c>
    </row>
    <row r="198" spans="1:15" x14ac:dyDescent="0.2">
      <c r="A198" s="24">
        <v>75</v>
      </c>
      <c r="C198" s="68">
        <v>42781</v>
      </c>
      <c r="D198" s="23" t="s">
        <v>573</v>
      </c>
      <c r="E198" s="24">
        <v>0.51900000000000002</v>
      </c>
      <c r="F198" s="25" t="s">
        <v>574</v>
      </c>
      <c r="G198" s="26" t="s">
        <v>575</v>
      </c>
      <c r="H198" s="25">
        <v>1060</v>
      </c>
      <c r="I198" s="27">
        <v>0.5</v>
      </c>
      <c r="J198" s="27">
        <v>14870</v>
      </c>
      <c r="K198" s="28">
        <f>ROUND(J198/0.35,-1)</f>
        <v>42490</v>
      </c>
      <c r="L198" s="29">
        <v>10000</v>
      </c>
      <c r="M198" s="29">
        <v>40</v>
      </c>
      <c r="N198" s="28">
        <f>SUM(I198+M198)</f>
        <v>40.5</v>
      </c>
    </row>
    <row r="199" spans="1:15" x14ac:dyDescent="0.2">
      <c r="A199" s="24">
        <v>76</v>
      </c>
      <c r="C199" s="68">
        <v>42781</v>
      </c>
      <c r="D199" s="23" t="s">
        <v>576</v>
      </c>
      <c r="E199" s="24" t="s">
        <v>578</v>
      </c>
      <c r="F199" s="25" t="s">
        <v>580</v>
      </c>
      <c r="G199" s="26" t="s">
        <v>581</v>
      </c>
      <c r="H199" s="25">
        <v>1100</v>
      </c>
      <c r="I199" s="27">
        <v>1</v>
      </c>
      <c r="J199" s="27">
        <v>23400</v>
      </c>
      <c r="K199" s="28">
        <f t="shared" si="8"/>
        <v>66860</v>
      </c>
      <c r="L199" s="29">
        <v>65000</v>
      </c>
      <c r="M199" s="29">
        <v>260</v>
      </c>
      <c r="N199" s="28">
        <f t="shared" si="9"/>
        <v>261</v>
      </c>
    </row>
    <row r="200" spans="1:15" x14ac:dyDescent="0.2">
      <c r="D200" s="23" t="s">
        <v>577</v>
      </c>
      <c r="E200" s="24" t="s">
        <v>579</v>
      </c>
      <c r="K200" s="28">
        <f t="shared" si="8"/>
        <v>0</v>
      </c>
      <c r="N200" s="28">
        <f t="shared" si="9"/>
        <v>0</v>
      </c>
    </row>
    <row r="201" spans="1:15" x14ac:dyDescent="0.2">
      <c r="A201" s="24" t="s">
        <v>582</v>
      </c>
      <c r="C201" s="68">
        <v>42782</v>
      </c>
      <c r="D201" s="23" t="s">
        <v>583</v>
      </c>
      <c r="E201" s="24">
        <v>80</v>
      </c>
      <c r="F201" s="25" t="s">
        <v>587</v>
      </c>
      <c r="G201" s="26" t="s">
        <v>588</v>
      </c>
      <c r="H201" s="25">
        <v>1180</v>
      </c>
      <c r="I201" s="27">
        <v>2</v>
      </c>
      <c r="J201" s="27">
        <v>283890</v>
      </c>
      <c r="K201" s="28">
        <f t="shared" si="8"/>
        <v>811110</v>
      </c>
      <c r="N201" s="28">
        <f t="shared" si="9"/>
        <v>2</v>
      </c>
    </row>
    <row r="202" spans="1:15" x14ac:dyDescent="0.2">
      <c r="D202" s="23" t="s">
        <v>584</v>
      </c>
      <c r="E202" s="24">
        <v>80</v>
      </c>
      <c r="K202" s="28">
        <f t="shared" si="8"/>
        <v>0</v>
      </c>
      <c r="N202" s="28">
        <f t="shared" si="9"/>
        <v>0</v>
      </c>
    </row>
    <row r="203" spans="1:15" x14ac:dyDescent="0.2">
      <c r="D203" s="23" t="s">
        <v>585</v>
      </c>
      <c r="E203" s="24">
        <v>80</v>
      </c>
      <c r="K203" s="28">
        <f t="shared" si="8"/>
        <v>0</v>
      </c>
      <c r="N203" s="28">
        <f t="shared" si="9"/>
        <v>0</v>
      </c>
    </row>
    <row r="204" spans="1:15" x14ac:dyDescent="0.2">
      <c r="D204" s="23" t="s">
        <v>586</v>
      </c>
      <c r="E204" s="24">
        <v>40</v>
      </c>
      <c r="F204" s="25" t="s">
        <v>593</v>
      </c>
      <c r="G204" s="26" t="s">
        <v>594</v>
      </c>
      <c r="H204" s="25">
        <v>3010</v>
      </c>
      <c r="I204" s="27">
        <v>1</v>
      </c>
      <c r="J204" s="27">
        <v>38360</v>
      </c>
      <c r="K204" s="28">
        <f t="shared" si="8"/>
        <v>109600</v>
      </c>
      <c r="L204" s="29">
        <v>27397.5</v>
      </c>
      <c r="M204" s="29">
        <v>109.6</v>
      </c>
      <c r="N204" s="28">
        <f t="shared" si="9"/>
        <v>110.6</v>
      </c>
    </row>
    <row r="205" spans="1:15" x14ac:dyDescent="0.2">
      <c r="A205" s="24">
        <v>77</v>
      </c>
      <c r="C205" s="68">
        <v>42782</v>
      </c>
      <c r="D205" s="23" t="s">
        <v>589</v>
      </c>
      <c r="E205" s="24" t="s">
        <v>591</v>
      </c>
      <c r="K205" s="28">
        <f t="shared" si="8"/>
        <v>0</v>
      </c>
      <c r="N205" s="28">
        <f t="shared" si="9"/>
        <v>0</v>
      </c>
    </row>
    <row r="206" spans="1:15" x14ac:dyDescent="0.2">
      <c r="D206" s="23" t="s">
        <v>590</v>
      </c>
      <c r="E206" s="24" t="s">
        <v>592</v>
      </c>
      <c r="K206" s="28">
        <f t="shared" si="8"/>
        <v>0</v>
      </c>
      <c r="N206" s="28">
        <f t="shared" si="9"/>
        <v>0</v>
      </c>
    </row>
    <row r="207" spans="1:15" x14ac:dyDescent="0.2">
      <c r="A207" s="24">
        <v>78</v>
      </c>
      <c r="C207" s="68">
        <v>42782</v>
      </c>
      <c r="D207" s="23" t="s">
        <v>595</v>
      </c>
      <c r="E207" s="24" t="s">
        <v>596</v>
      </c>
      <c r="F207" s="25" t="s">
        <v>597</v>
      </c>
      <c r="G207" s="26" t="s">
        <v>598</v>
      </c>
      <c r="H207" s="25">
        <v>1190</v>
      </c>
      <c r="I207" s="27">
        <v>0.5</v>
      </c>
      <c r="J207" s="27">
        <v>13390</v>
      </c>
      <c r="K207" s="28">
        <f t="shared" si="8"/>
        <v>38260</v>
      </c>
      <c r="L207" s="29">
        <v>20000</v>
      </c>
      <c r="M207" s="29">
        <v>80</v>
      </c>
      <c r="N207" s="28">
        <f t="shared" si="9"/>
        <v>80.5</v>
      </c>
    </row>
    <row r="208" spans="1:15" s="41" customFormat="1" x14ac:dyDescent="0.2">
      <c r="A208" s="40" t="s">
        <v>599</v>
      </c>
      <c r="B208" s="38"/>
      <c r="C208" s="70">
        <v>42782</v>
      </c>
      <c r="D208" s="39" t="s">
        <v>600</v>
      </c>
      <c r="E208" s="40" t="s">
        <v>601</v>
      </c>
      <c r="F208" s="41" t="s">
        <v>602</v>
      </c>
      <c r="G208" s="42" t="s">
        <v>603</v>
      </c>
      <c r="H208" s="41">
        <v>3010</v>
      </c>
      <c r="I208" s="43">
        <v>0.5</v>
      </c>
      <c r="J208" s="43">
        <v>14340</v>
      </c>
      <c r="K208" s="44">
        <f t="shared" si="8"/>
        <v>40970</v>
      </c>
      <c r="L208" s="45"/>
      <c r="M208" s="45"/>
      <c r="N208" s="44">
        <f t="shared" si="9"/>
        <v>0.5</v>
      </c>
      <c r="O208" s="37"/>
    </row>
    <row r="209" spans="1:15" x14ac:dyDescent="0.2">
      <c r="N209" s="28">
        <f>SUM(N191:N208)</f>
        <v>499.1</v>
      </c>
      <c r="O209" s="62">
        <v>62202</v>
      </c>
    </row>
    <row r="211" spans="1:15" x14ac:dyDescent="0.2">
      <c r="A211" s="24" t="s">
        <v>604</v>
      </c>
      <c r="C211" s="68">
        <v>42782</v>
      </c>
      <c r="D211" s="23" t="s">
        <v>611</v>
      </c>
      <c r="E211" s="24">
        <v>55.3</v>
      </c>
      <c r="F211" s="25" t="s">
        <v>612</v>
      </c>
      <c r="G211" s="26" t="s">
        <v>613</v>
      </c>
      <c r="H211" s="25">
        <v>1010</v>
      </c>
      <c r="I211" s="27">
        <v>0.5</v>
      </c>
      <c r="J211" s="27">
        <v>95650</v>
      </c>
      <c r="K211" s="28">
        <f t="shared" si="8"/>
        <v>273290</v>
      </c>
      <c r="N211" s="28">
        <f t="shared" si="9"/>
        <v>0.5</v>
      </c>
    </row>
    <row r="212" spans="1:15" x14ac:dyDescent="0.2">
      <c r="A212" s="24">
        <v>79</v>
      </c>
      <c r="C212" s="68">
        <v>42782</v>
      </c>
      <c r="D212" s="23" t="s">
        <v>605</v>
      </c>
      <c r="E212" s="24">
        <v>6.7709999999999999</v>
      </c>
      <c r="F212" s="25" t="s">
        <v>397</v>
      </c>
      <c r="G212" s="26" t="s">
        <v>606</v>
      </c>
      <c r="H212" s="25">
        <v>1070</v>
      </c>
      <c r="I212" s="27">
        <v>0.5</v>
      </c>
      <c r="J212" s="27">
        <v>39050</v>
      </c>
      <c r="K212" s="28">
        <f t="shared" si="8"/>
        <v>111570</v>
      </c>
      <c r="L212" s="29">
        <v>21000</v>
      </c>
      <c r="M212" s="29">
        <v>84</v>
      </c>
      <c r="N212" s="28">
        <f t="shared" si="9"/>
        <v>84.5</v>
      </c>
    </row>
    <row r="213" spans="1:15" x14ac:dyDescent="0.2">
      <c r="A213" s="24" t="s">
        <v>607</v>
      </c>
      <c r="C213" s="68">
        <v>42782</v>
      </c>
      <c r="D213" s="23" t="s">
        <v>608</v>
      </c>
      <c r="E213" s="24">
        <v>80</v>
      </c>
      <c r="F213" s="25" t="s">
        <v>609</v>
      </c>
      <c r="G213" s="26" t="s">
        <v>610</v>
      </c>
      <c r="H213" s="25">
        <v>1040</v>
      </c>
      <c r="I213" s="27">
        <v>0.5</v>
      </c>
      <c r="J213" s="27">
        <v>63000</v>
      </c>
      <c r="K213" s="28">
        <f t="shared" si="8"/>
        <v>180000</v>
      </c>
      <c r="N213" s="28">
        <f t="shared" si="9"/>
        <v>0.5</v>
      </c>
    </row>
    <row r="214" spans="1:15" x14ac:dyDescent="0.2">
      <c r="A214" s="24">
        <v>80</v>
      </c>
      <c r="C214" s="68">
        <v>42783</v>
      </c>
      <c r="D214" s="23" t="s">
        <v>614</v>
      </c>
      <c r="E214" s="24">
        <v>18.567499999999999</v>
      </c>
      <c r="F214" s="25" t="s">
        <v>615</v>
      </c>
      <c r="G214" s="26" t="s">
        <v>616</v>
      </c>
      <c r="H214" s="25">
        <v>1220</v>
      </c>
      <c r="I214" s="27">
        <v>0.5</v>
      </c>
      <c r="J214" s="27">
        <v>29250</v>
      </c>
      <c r="K214" s="28">
        <f t="shared" si="8"/>
        <v>83570</v>
      </c>
      <c r="L214" s="29">
        <v>100000</v>
      </c>
      <c r="M214" s="29">
        <v>400</v>
      </c>
      <c r="N214" s="28">
        <f t="shared" si="9"/>
        <v>400.5</v>
      </c>
    </row>
    <row r="215" spans="1:15" x14ac:dyDescent="0.2">
      <c r="A215" s="24">
        <v>81</v>
      </c>
      <c r="C215" s="68">
        <v>42787</v>
      </c>
      <c r="D215" s="23" t="s">
        <v>617</v>
      </c>
      <c r="E215" s="24">
        <v>12.95</v>
      </c>
      <c r="F215" s="25" t="s">
        <v>618</v>
      </c>
      <c r="G215" s="26" t="s">
        <v>619</v>
      </c>
      <c r="H215" s="25">
        <v>1040</v>
      </c>
      <c r="I215" s="27">
        <v>0.5</v>
      </c>
      <c r="J215" s="27">
        <v>47590</v>
      </c>
      <c r="K215" s="28">
        <f t="shared" si="8"/>
        <v>135970</v>
      </c>
      <c r="L215" s="29">
        <v>163000</v>
      </c>
      <c r="M215" s="29">
        <v>652</v>
      </c>
      <c r="N215" s="28">
        <f t="shared" si="9"/>
        <v>652.5</v>
      </c>
    </row>
    <row r="216" spans="1:15" x14ac:dyDescent="0.2">
      <c r="A216" s="24" t="s">
        <v>620</v>
      </c>
      <c r="C216" s="68">
        <v>42787</v>
      </c>
      <c r="D216" s="23" t="s">
        <v>621</v>
      </c>
      <c r="E216" s="24">
        <v>0.66</v>
      </c>
      <c r="F216" s="25" t="s">
        <v>622</v>
      </c>
      <c r="G216" s="26" t="s">
        <v>623</v>
      </c>
      <c r="H216" s="25">
        <v>1070</v>
      </c>
      <c r="I216" s="27">
        <v>0.5</v>
      </c>
      <c r="J216" s="27">
        <v>20520</v>
      </c>
      <c r="K216" s="28">
        <f t="shared" si="8"/>
        <v>58630</v>
      </c>
      <c r="N216" s="28">
        <f t="shared" si="9"/>
        <v>0.5</v>
      </c>
    </row>
    <row r="217" spans="1:15" x14ac:dyDescent="0.2">
      <c r="A217" s="24" t="s">
        <v>628</v>
      </c>
      <c r="C217" s="68">
        <v>42787</v>
      </c>
      <c r="D217" s="23" t="s">
        <v>629</v>
      </c>
      <c r="E217" s="24">
        <v>8.6609999999999996</v>
      </c>
      <c r="F217" s="25" t="s">
        <v>626</v>
      </c>
      <c r="G217" s="26" t="s">
        <v>627</v>
      </c>
      <c r="H217" s="25">
        <v>1190</v>
      </c>
      <c r="I217" s="27">
        <v>0.5</v>
      </c>
      <c r="J217" s="27">
        <v>30370</v>
      </c>
      <c r="K217" s="28">
        <f t="shared" si="8"/>
        <v>86770</v>
      </c>
      <c r="N217" s="28">
        <f t="shared" si="9"/>
        <v>0.5</v>
      </c>
    </row>
    <row r="218" spans="1:15" x14ac:dyDescent="0.2">
      <c r="A218" s="24">
        <v>82</v>
      </c>
      <c r="C218" s="68">
        <v>42787</v>
      </c>
      <c r="D218" s="23" t="s">
        <v>630</v>
      </c>
      <c r="E218" s="24" t="s">
        <v>639</v>
      </c>
      <c r="F218" s="25" t="s">
        <v>640</v>
      </c>
      <c r="G218" s="26" t="s">
        <v>641</v>
      </c>
      <c r="H218" s="25">
        <v>1130</v>
      </c>
      <c r="I218" s="27">
        <v>2.5</v>
      </c>
      <c r="J218" s="27">
        <v>13480</v>
      </c>
      <c r="K218" s="28">
        <f t="shared" si="8"/>
        <v>38510</v>
      </c>
      <c r="L218" s="29">
        <v>62700</v>
      </c>
      <c r="M218" s="29">
        <v>250.8</v>
      </c>
      <c r="N218" s="28">
        <f t="shared" si="9"/>
        <v>253.3</v>
      </c>
    </row>
    <row r="219" spans="1:15" x14ac:dyDescent="0.2">
      <c r="D219" s="23" t="s">
        <v>631</v>
      </c>
      <c r="E219" s="24" t="s">
        <v>638</v>
      </c>
      <c r="F219" s="25" t="s">
        <v>129</v>
      </c>
      <c r="G219" s="26" t="s">
        <v>129</v>
      </c>
      <c r="K219" s="28">
        <f t="shared" si="8"/>
        <v>0</v>
      </c>
      <c r="N219" s="28">
        <f t="shared" si="9"/>
        <v>0</v>
      </c>
    </row>
    <row r="220" spans="1:15" x14ac:dyDescent="0.2">
      <c r="D220" s="23" t="s">
        <v>632</v>
      </c>
      <c r="E220" s="24" t="s">
        <v>637</v>
      </c>
      <c r="F220" s="25" t="s">
        <v>129</v>
      </c>
      <c r="G220" s="26" t="s">
        <v>129</v>
      </c>
      <c r="K220" s="28">
        <f t="shared" si="8"/>
        <v>0</v>
      </c>
      <c r="N220" s="28">
        <f t="shared" si="9"/>
        <v>0</v>
      </c>
    </row>
    <row r="221" spans="1:15" x14ac:dyDescent="0.2">
      <c r="D221" s="23" t="s">
        <v>633</v>
      </c>
      <c r="E221" s="24" t="s">
        <v>636</v>
      </c>
      <c r="F221" s="25" t="s">
        <v>129</v>
      </c>
      <c r="G221" s="26" t="s">
        <v>129</v>
      </c>
      <c r="K221" s="28">
        <f t="shared" si="8"/>
        <v>0</v>
      </c>
      <c r="N221" s="28">
        <f t="shared" si="9"/>
        <v>0</v>
      </c>
    </row>
    <row r="222" spans="1:15" x14ac:dyDescent="0.2">
      <c r="D222" s="23" t="s">
        <v>634</v>
      </c>
      <c r="E222" s="24" t="s">
        <v>635</v>
      </c>
      <c r="F222" s="25" t="s">
        <v>129</v>
      </c>
      <c r="G222" s="26" t="s">
        <v>129</v>
      </c>
      <c r="K222" s="28">
        <f t="shared" si="8"/>
        <v>0</v>
      </c>
      <c r="N222" s="28">
        <f t="shared" si="9"/>
        <v>0</v>
      </c>
    </row>
    <row r="223" spans="1:15" x14ac:dyDescent="0.2">
      <c r="A223" s="24" t="s">
        <v>642</v>
      </c>
      <c r="C223" s="68">
        <v>42787</v>
      </c>
      <c r="D223" s="23" t="s">
        <v>258</v>
      </c>
      <c r="E223" s="24" t="s">
        <v>166</v>
      </c>
      <c r="F223" s="25" t="s">
        <v>261</v>
      </c>
      <c r="G223" s="26" t="s">
        <v>643</v>
      </c>
      <c r="H223" s="25">
        <v>3010</v>
      </c>
      <c r="I223" s="27">
        <v>0.5</v>
      </c>
      <c r="J223" s="27">
        <v>21280</v>
      </c>
      <c r="K223" s="28">
        <f t="shared" si="8"/>
        <v>60800</v>
      </c>
      <c r="N223" s="28">
        <f t="shared" si="9"/>
        <v>0.5</v>
      </c>
    </row>
    <row r="224" spans="1:15" x14ac:dyDescent="0.2">
      <c r="A224" s="24">
        <v>83</v>
      </c>
      <c r="C224" s="68">
        <v>42787</v>
      </c>
      <c r="D224" s="23" t="s">
        <v>644</v>
      </c>
      <c r="E224" s="24">
        <v>7.2080000000000002</v>
      </c>
      <c r="F224" s="25" t="s">
        <v>646</v>
      </c>
      <c r="G224" s="26" t="s">
        <v>647</v>
      </c>
      <c r="H224" s="25">
        <v>1090</v>
      </c>
      <c r="I224" s="27">
        <v>1</v>
      </c>
      <c r="J224" s="27">
        <v>33280</v>
      </c>
      <c r="K224" s="28">
        <f t="shared" si="8"/>
        <v>95090</v>
      </c>
      <c r="L224" s="29">
        <v>148000</v>
      </c>
      <c r="M224" s="29">
        <v>592</v>
      </c>
      <c r="N224" s="28">
        <f t="shared" si="9"/>
        <v>593</v>
      </c>
    </row>
    <row r="225" spans="1:15" x14ac:dyDescent="0.2">
      <c r="D225" s="23" t="s">
        <v>645</v>
      </c>
      <c r="E225" s="24">
        <v>5.4089999999999998</v>
      </c>
      <c r="F225" s="25" t="s">
        <v>129</v>
      </c>
      <c r="G225" s="26" t="s">
        <v>129</v>
      </c>
      <c r="K225" s="28">
        <f t="shared" si="8"/>
        <v>0</v>
      </c>
      <c r="N225" s="28">
        <f t="shared" si="9"/>
        <v>0</v>
      </c>
    </row>
    <row r="226" spans="1:15" x14ac:dyDescent="0.2">
      <c r="A226" s="24">
        <v>84</v>
      </c>
      <c r="C226" s="68">
        <v>42787</v>
      </c>
      <c r="D226" s="23" t="s">
        <v>648</v>
      </c>
      <c r="E226" s="24" t="s">
        <v>649</v>
      </c>
      <c r="F226" s="25" t="s">
        <v>652</v>
      </c>
      <c r="G226" s="26" t="s">
        <v>653</v>
      </c>
      <c r="H226" s="25">
        <v>1030</v>
      </c>
      <c r="I226" s="27">
        <v>1</v>
      </c>
      <c r="J226" s="27">
        <v>23150</v>
      </c>
      <c r="K226" s="28">
        <f t="shared" si="8"/>
        <v>66140</v>
      </c>
      <c r="L226" s="29">
        <v>40000</v>
      </c>
      <c r="M226" s="29">
        <v>160</v>
      </c>
      <c r="N226" s="28">
        <f t="shared" si="9"/>
        <v>161</v>
      </c>
    </row>
    <row r="227" spans="1:15" x14ac:dyDescent="0.2">
      <c r="D227" s="23" t="s">
        <v>650</v>
      </c>
      <c r="E227" s="24" t="s">
        <v>651</v>
      </c>
      <c r="F227" s="25" t="s">
        <v>129</v>
      </c>
      <c r="G227" s="26" t="s">
        <v>129</v>
      </c>
      <c r="K227" s="28">
        <f t="shared" si="8"/>
        <v>0</v>
      </c>
      <c r="N227" s="28">
        <f t="shared" si="9"/>
        <v>0</v>
      </c>
    </row>
    <row r="228" spans="1:15" x14ac:dyDescent="0.2">
      <c r="A228" s="24">
        <v>86</v>
      </c>
      <c r="C228" s="68">
        <v>42787</v>
      </c>
      <c r="D228" s="23" t="s">
        <v>654</v>
      </c>
      <c r="E228" s="24" t="s">
        <v>655</v>
      </c>
      <c r="F228" s="25" t="s">
        <v>656</v>
      </c>
      <c r="G228" s="26" t="s">
        <v>657</v>
      </c>
      <c r="H228" s="25">
        <v>3010</v>
      </c>
      <c r="I228" s="27">
        <v>0.5</v>
      </c>
      <c r="J228" s="27">
        <v>13140</v>
      </c>
      <c r="K228" s="28">
        <f t="shared" si="8"/>
        <v>37540</v>
      </c>
      <c r="L228" s="29">
        <v>31500</v>
      </c>
      <c r="M228" s="29">
        <v>126</v>
      </c>
      <c r="N228" s="28">
        <f t="shared" si="9"/>
        <v>126.5</v>
      </c>
    </row>
    <row r="229" spans="1:15" s="41" customFormat="1" x14ac:dyDescent="0.2">
      <c r="A229" s="40">
        <v>87</v>
      </c>
      <c r="B229" s="38"/>
      <c r="C229" s="70">
        <v>42787</v>
      </c>
      <c r="D229" s="39" t="s">
        <v>658</v>
      </c>
      <c r="E229" s="40">
        <v>2.2119</v>
      </c>
      <c r="F229" s="41" t="s">
        <v>659</v>
      </c>
      <c r="G229" s="42" t="s">
        <v>660</v>
      </c>
      <c r="H229" s="41">
        <v>1030</v>
      </c>
      <c r="I229" s="43">
        <v>0.5</v>
      </c>
      <c r="J229" s="43">
        <v>20010</v>
      </c>
      <c r="K229" s="44">
        <f t="shared" si="8"/>
        <v>57170</v>
      </c>
      <c r="L229" s="45">
        <v>126000</v>
      </c>
      <c r="M229" s="45">
        <v>504</v>
      </c>
      <c r="N229" s="44">
        <f t="shared" si="9"/>
        <v>504.5</v>
      </c>
      <c r="O229" s="37"/>
    </row>
    <row r="230" spans="1:15" x14ac:dyDescent="0.2">
      <c r="N230" s="28">
        <f>SUM(N211:N229)</f>
        <v>2778.3</v>
      </c>
      <c r="O230" s="62">
        <v>62227</v>
      </c>
    </row>
    <row r="232" spans="1:15" x14ac:dyDescent="0.2">
      <c r="A232" s="24">
        <v>85</v>
      </c>
      <c r="C232" s="68">
        <v>42787</v>
      </c>
      <c r="D232" s="23" t="s">
        <v>665</v>
      </c>
      <c r="E232" s="24">
        <v>11.831</v>
      </c>
      <c r="F232" s="25" t="s">
        <v>666</v>
      </c>
      <c r="G232" s="26" t="s">
        <v>667</v>
      </c>
      <c r="H232" s="25">
        <v>1180</v>
      </c>
      <c r="I232" s="27">
        <v>0.5</v>
      </c>
      <c r="J232" s="27">
        <v>60450</v>
      </c>
      <c r="K232" s="28">
        <f t="shared" si="8"/>
        <v>172710</v>
      </c>
      <c r="L232" s="29">
        <v>250000</v>
      </c>
      <c r="M232" s="29">
        <v>1000</v>
      </c>
      <c r="N232" s="28">
        <f t="shared" si="9"/>
        <v>1000.5</v>
      </c>
    </row>
    <row r="233" spans="1:15" x14ac:dyDescent="0.2">
      <c r="A233" s="24" t="s">
        <v>624</v>
      </c>
      <c r="C233" s="68">
        <v>42787</v>
      </c>
      <c r="D233" s="23" t="s">
        <v>625</v>
      </c>
      <c r="E233" s="24">
        <v>120.295</v>
      </c>
      <c r="F233" s="25" t="s">
        <v>626</v>
      </c>
      <c r="G233" s="26" t="s">
        <v>627</v>
      </c>
      <c r="H233" s="25">
        <v>1100</v>
      </c>
      <c r="I233" s="27">
        <v>0.5</v>
      </c>
      <c r="J233" s="27">
        <v>112370</v>
      </c>
      <c r="K233" s="28">
        <f>ROUND(J233/0.35,-1)</f>
        <v>321060</v>
      </c>
      <c r="N233" s="28">
        <f>SUM(I233+M233)</f>
        <v>0.5</v>
      </c>
    </row>
    <row r="234" spans="1:15" x14ac:dyDescent="0.2">
      <c r="A234" s="24">
        <v>88</v>
      </c>
      <c r="C234" s="68">
        <v>42787</v>
      </c>
      <c r="D234" s="23" t="s">
        <v>661</v>
      </c>
      <c r="E234" s="24" t="s">
        <v>662</v>
      </c>
      <c r="F234" s="25" t="s">
        <v>663</v>
      </c>
      <c r="G234" s="26" t="s">
        <v>664</v>
      </c>
      <c r="H234" s="25">
        <v>3010</v>
      </c>
      <c r="I234" s="27">
        <v>0.5</v>
      </c>
      <c r="J234" s="27">
        <v>14220</v>
      </c>
      <c r="K234" s="28">
        <f t="shared" si="8"/>
        <v>40630</v>
      </c>
      <c r="L234" s="29">
        <v>76900</v>
      </c>
      <c r="M234" s="29">
        <v>307.60000000000002</v>
      </c>
      <c r="N234" s="28">
        <f t="shared" si="9"/>
        <v>308.10000000000002</v>
      </c>
    </row>
    <row r="235" spans="1:15" x14ac:dyDescent="0.2">
      <c r="A235" s="24">
        <v>89</v>
      </c>
      <c r="C235" s="68">
        <v>42788</v>
      </c>
      <c r="D235" s="23" t="s">
        <v>668</v>
      </c>
      <c r="E235" s="24" t="s">
        <v>669</v>
      </c>
      <c r="F235" s="25" t="s">
        <v>670</v>
      </c>
      <c r="G235" s="26" t="s">
        <v>671</v>
      </c>
      <c r="H235" s="25">
        <v>3010</v>
      </c>
      <c r="I235" s="27">
        <v>0.5</v>
      </c>
      <c r="J235" s="27">
        <v>19100</v>
      </c>
      <c r="K235" s="28">
        <f t="shared" si="8"/>
        <v>54570</v>
      </c>
      <c r="L235" s="29">
        <v>67000</v>
      </c>
      <c r="M235" s="29">
        <v>268</v>
      </c>
      <c r="N235" s="28">
        <f t="shared" si="9"/>
        <v>268.5</v>
      </c>
    </row>
    <row r="236" spans="1:15" x14ac:dyDescent="0.2">
      <c r="A236" s="24">
        <v>90</v>
      </c>
      <c r="C236" s="68">
        <v>42788</v>
      </c>
      <c r="D236" s="23" t="s">
        <v>672</v>
      </c>
      <c r="E236" s="24">
        <v>3</v>
      </c>
      <c r="F236" s="25" t="s">
        <v>676</v>
      </c>
      <c r="G236" s="26" t="s">
        <v>677</v>
      </c>
      <c r="H236" s="25">
        <v>1020</v>
      </c>
      <c r="I236" s="27">
        <v>2</v>
      </c>
      <c r="J236" s="27">
        <v>18260</v>
      </c>
      <c r="K236" s="28">
        <f t="shared" si="8"/>
        <v>52170</v>
      </c>
      <c r="L236" s="29">
        <v>62500</v>
      </c>
      <c r="M236" s="29">
        <v>250</v>
      </c>
      <c r="N236" s="28">
        <f t="shared" si="9"/>
        <v>252</v>
      </c>
    </row>
    <row r="237" spans="1:15" x14ac:dyDescent="0.2">
      <c r="D237" s="23" t="s">
        <v>673</v>
      </c>
      <c r="E237" s="24">
        <v>2.3050000000000002</v>
      </c>
      <c r="F237" s="25" t="s">
        <v>129</v>
      </c>
      <c r="G237" s="26" t="s">
        <v>129</v>
      </c>
      <c r="K237" s="28">
        <f t="shared" si="8"/>
        <v>0</v>
      </c>
      <c r="N237" s="28">
        <f t="shared" si="9"/>
        <v>0</v>
      </c>
    </row>
    <row r="238" spans="1:15" x14ac:dyDescent="0.2">
      <c r="D238" s="23" t="s">
        <v>674</v>
      </c>
      <c r="E238" s="24">
        <v>2.3050000000000002</v>
      </c>
      <c r="F238" s="25" t="s">
        <v>129</v>
      </c>
      <c r="G238" s="26" t="s">
        <v>129</v>
      </c>
      <c r="K238" s="28">
        <f t="shared" si="8"/>
        <v>0</v>
      </c>
      <c r="N238" s="28">
        <f t="shared" si="9"/>
        <v>0</v>
      </c>
    </row>
    <row r="239" spans="1:15" x14ac:dyDescent="0.2">
      <c r="D239" s="23" t="s">
        <v>675</v>
      </c>
      <c r="E239" s="24">
        <v>2</v>
      </c>
      <c r="F239" s="25" t="s">
        <v>129</v>
      </c>
      <c r="G239" s="26" t="s">
        <v>129</v>
      </c>
      <c r="K239" s="28">
        <f t="shared" si="8"/>
        <v>0</v>
      </c>
      <c r="N239" s="28">
        <f t="shared" si="9"/>
        <v>0</v>
      </c>
    </row>
    <row r="240" spans="1:15" s="41" customFormat="1" x14ac:dyDescent="0.2">
      <c r="A240" s="40" t="s">
        <v>678</v>
      </c>
      <c r="B240" s="38"/>
      <c r="C240" s="70">
        <v>42788</v>
      </c>
      <c r="D240" s="39" t="s">
        <v>679</v>
      </c>
      <c r="E240" s="40">
        <v>0.24199999999999999</v>
      </c>
      <c r="F240" s="41" t="s">
        <v>680</v>
      </c>
      <c r="G240" s="42" t="s">
        <v>681</v>
      </c>
      <c r="H240" s="41">
        <v>2040</v>
      </c>
      <c r="I240" s="43">
        <v>0.5</v>
      </c>
      <c r="J240" s="43">
        <v>34150</v>
      </c>
      <c r="K240" s="44">
        <f t="shared" si="8"/>
        <v>97570</v>
      </c>
      <c r="L240" s="45"/>
      <c r="M240" s="45"/>
      <c r="N240" s="44">
        <f t="shared" si="9"/>
        <v>0.5</v>
      </c>
      <c r="O240" s="37"/>
    </row>
    <row r="241" spans="1:15" x14ac:dyDescent="0.2">
      <c r="N241" s="28">
        <f>SUM(N232:N240)</f>
        <v>1830.1</v>
      </c>
      <c r="O241" s="62">
        <v>62242</v>
      </c>
    </row>
    <row r="243" spans="1:15" x14ac:dyDescent="0.2">
      <c r="A243" s="24" t="s">
        <v>682</v>
      </c>
      <c r="C243" s="68">
        <v>42787</v>
      </c>
      <c r="D243" s="23" t="s">
        <v>696</v>
      </c>
      <c r="E243" s="24">
        <v>0.36</v>
      </c>
      <c r="F243" s="25" t="s">
        <v>697</v>
      </c>
      <c r="G243" s="26" t="s">
        <v>698</v>
      </c>
      <c r="H243" s="25">
        <v>1150</v>
      </c>
      <c r="I243" s="27">
        <v>0.5</v>
      </c>
      <c r="J243" s="27">
        <v>18920</v>
      </c>
      <c r="K243" s="28">
        <f t="shared" si="8"/>
        <v>54060</v>
      </c>
      <c r="N243" s="28">
        <f t="shared" si="9"/>
        <v>0.5</v>
      </c>
    </row>
    <row r="244" spans="1:15" x14ac:dyDescent="0.2">
      <c r="A244" s="24">
        <v>91</v>
      </c>
      <c r="C244" s="68">
        <v>42789</v>
      </c>
      <c r="D244" s="23" t="s">
        <v>683</v>
      </c>
      <c r="E244" s="24">
        <v>11.098000000000001</v>
      </c>
      <c r="F244" s="25" t="s">
        <v>684</v>
      </c>
      <c r="G244" s="26" t="s">
        <v>685</v>
      </c>
      <c r="H244" s="25">
        <v>1210</v>
      </c>
      <c r="I244" s="27">
        <v>0.5</v>
      </c>
      <c r="J244" s="27">
        <v>31990</v>
      </c>
      <c r="K244" s="28">
        <f t="shared" si="8"/>
        <v>91400</v>
      </c>
      <c r="L244" s="29">
        <v>132000</v>
      </c>
      <c r="M244" s="29">
        <v>528</v>
      </c>
      <c r="N244" s="28">
        <f t="shared" si="9"/>
        <v>528.5</v>
      </c>
    </row>
    <row r="245" spans="1:15" x14ac:dyDescent="0.2">
      <c r="A245" s="24">
        <v>92</v>
      </c>
      <c r="C245" s="68">
        <v>42790</v>
      </c>
      <c r="D245" s="23" t="s">
        <v>686</v>
      </c>
      <c r="E245" s="24" t="s">
        <v>687</v>
      </c>
      <c r="F245" s="25" t="s">
        <v>688</v>
      </c>
      <c r="G245" s="26" t="s">
        <v>689</v>
      </c>
      <c r="H245" s="25">
        <v>3010</v>
      </c>
      <c r="I245" s="27">
        <v>0.5</v>
      </c>
      <c r="J245" s="27">
        <v>35770</v>
      </c>
      <c r="K245" s="28">
        <f t="shared" si="8"/>
        <v>102200</v>
      </c>
      <c r="L245" s="29">
        <v>145000</v>
      </c>
      <c r="M245" s="29">
        <v>580</v>
      </c>
      <c r="N245" s="28">
        <f t="shared" si="9"/>
        <v>580.5</v>
      </c>
    </row>
    <row r="246" spans="1:15" x14ac:dyDescent="0.2">
      <c r="A246" s="24">
        <v>93</v>
      </c>
      <c r="C246" s="68">
        <v>42790</v>
      </c>
      <c r="D246" s="23" t="s">
        <v>690</v>
      </c>
      <c r="E246" s="24" t="s">
        <v>692</v>
      </c>
      <c r="F246" s="25" t="s">
        <v>694</v>
      </c>
      <c r="G246" s="26" t="s">
        <v>695</v>
      </c>
      <c r="H246" s="25">
        <v>2050</v>
      </c>
      <c r="I246" s="27">
        <v>1</v>
      </c>
      <c r="J246" s="27">
        <v>21280</v>
      </c>
      <c r="K246" s="28">
        <f t="shared" si="8"/>
        <v>60800</v>
      </c>
      <c r="L246" s="29">
        <v>64000</v>
      </c>
      <c r="M246" s="29">
        <v>256</v>
      </c>
      <c r="N246" s="28">
        <f t="shared" si="9"/>
        <v>257</v>
      </c>
    </row>
    <row r="247" spans="1:15" x14ac:dyDescent="0.2">
      <c r="D247" s="23" t="s">
        <v>691</v>
      </c>
      <c r="E247" s="24" t="s">
        <v>693</v>
      </c>
      <c r="F247" s="25" t="s">
        <v>129</v>
      </c>
      <c r="G247" s="26" t="s">
        <v>129</v>
      </c>
      <c r="K247" s="28">
        <f t="shared" si="8"/>
        <v>0</v>
      </c>
      <c r="N247" s="28">
        <f t="shared" si="9"/>
        <v>0</v>
      </c>
    </row>
    <row r="248" spans="1:15" s="41" customFormat="1" x14ac:dyDescent="0.2">
      <c r="A248" s="40">
        <v>94</v>
      </c>
      <c r="B248" s="38"/>
      <c r="C248" s="70">
        <v>42790</v>
      </c>
      <c r="D248" s="39" t="s">
        <v>699</v>
      </c>
      <c r="E248" s="40">
        <v>2</v>
      </c>
      <c r="F248" s="41" t="s">
        <v>700</v>
      </c>
      <c r="G248" s="42" t="s">
        <v>701</v>
      </c>
      <c r="H248" s="41">
        <v>3010</v>
      </c>
      <c r="I248" s="43">
        <v>0.5</v>
      </c>
      <c r="J248" s="43">
        <v>29050</v>
      </c>
      <c r="K248" s="44">
        <f t="shared" si="8"/>
        <v>83000</v>
      </c>
      <c r="L248" s="45">
        <v>123500</v>
      </c>
      <c r="M248" s="45">
        <v>494</v>
      </c>
      <c r="N248" s="44">
        <f t="shared" si="9"/>
        <v>494.5</v>
      </c>
      <c r="O248" s="37"/>
    </row>
    <row r="249" spans="1:15" x14ac:dyDescent="0.2">
      <c r="N249" s="28">
        <f>SUM(N243:N248)</f>
        <v>1861</v>
      </c>
      <c r="O249" s="62">
        <v>62299</v>
      </c>
    </row>
    <row r="251" spans="1:15" x14ac:dyDescent="0.2">
      <c r="A251" s="24" t="s">
        <v>702</v>
      </c>
      <c r="C251" s="68">
        <v>42790</v>
      </c>
      <c r="D251" s="23" t="s">
        <v>703</v>
      </c>
      <c r="E251" s="24">
        <v>3.7195999999999998</v>
      </c>
      <c r="F251" s="25" t="s">
        <v>706</v>
      </c>
      <c r="G251" s="26" t="s">
        <v>707</v>
      </c>
      <c r="H251" s="25" t="s">
        <v>708</v>
      </c>
      <c r="I251" s="27">
        <v>1.5</v>
      </c>
      <c r="J251" s="27">
        <v>110480</v>
      </c>
      <c r="K251" s="28">
        <f t="shared" ref="K251:K310" si="10">ROUND(J251/0.35,-1)</f>
        <v>315660</v>
      </c>
      <c r="N251" s="28">
        <f t="shared" ref="N251:N310" si="11">SUM(I251+M251)</f>
        <v>1.5</v>
      </c>
    </row>
    <row r="252" spans="1:15" x14ac:dyDescent="0.2">
      <c r="D252" s="23" t="s">
        <v>704</v>
      </c>
      <c r="E252" s="24">
        <v>48.741</v>
      </c>
      <c r="F252" s="25" t="s">
        <v>129</v>
      </c>
      <c r="G252" s="26" t="s">
        <v>129</v>
      </c>
      <c r="K252" s="28">
        <f t="shared" si="10"/>
        <v>0</v>
      </c>
      <c r="N252" s="28">
        <f t="shared" si="11"/>
        <v>0</v>
      </c>
    </row>
    <row r="253" spans="1:15" x14ac:dyDescent="0.2">
      <c r="D253" s="23" t="s">
        <v>705</v>
      </c>
      <c r="E253" s="24">
        <v>0.23</v>
      </c>
      <c r="F253" s="25" t="s">
        <v>129</v>
      </c>
      <c r="G253" s="26" t="s">
        <v>129</v>
      </c>
      <c r="K253" s="28">
        <f t="shared" si="10"/>
        <v>0</v>
      </c>
      <c r="N253" s="28">
        <f t="shared" si="11"/>
        <v>0</v>
      </c>
    </row>
    <row r="254" spans="1:15" x14ac:dyDescent="0.2">
      <c r="A254" s="24">
        <v>95</v>
      </c>
      <c r="C254" s="68">
        <v>42790</v>
      </c>
      <c r="D254" s="23" t="s">
        <v>709</v>
      </c>
      <c r="E254" s="24">
        <v>10.176</v>
      </c>
      <c r="F254" s="25" t="s">
        <v>710</v>
      </c>
      <c r="G254" s="26" t="s">
        <v>711</v>
      </c>
      <c r="H254" s="25">
        <v>1050</v>
      </c>
      <c r="I254" s="27">
        <v>0.5</v>
      </c>
      <c r="J254" s="27">
        <v>58210</v>
      </c>
      <c r="K254" s="28">
        <f t="shared" si="10"/>
        <v>166310</v>
      </c>
      <c r="L254" s="29">
        <v>196000</v>
      </c>
      <c r="M254" s="29">
        <v>784</v>
      </c>
      <c r="N254" s="28">
        <f t="shared" si="11"/>
        <v>784.5</v>
      </c>
    </row>
    <row r="255" spans="1:15" x14ac:dyDescent="0.2">
      <c r="A255" s="24" t="s">
        <v>712</v>
      </c>
      <c r="C255" s="68">
        <v>42790</v>
      </c>
      <c r="D255" s="23" t="s">
        <v>713</v>
      </c>
      <c r="E255" s="24">
        <v>2.875</v>
      </c>
      <c r="F255" s="25" t="s">
        <v>715</v>
      </c>
      <c r="G255" s="26" t="s">
        <v>716</v>
      </c>
      <c r="H255" s="25">
        <v>1040</v>
      </c>
      <c r="I255" s="27">
        <v>1</v>
      </c>
      <c r="J255" s="27">
        <v>78680</v>
      </c>
      <c r="K255" s="28">
        <f t="shared" si="10"/>
        <v>224800</v>
      </c>
      <c r="N255" s="28">
        <f t="shared" si="11"/>
        <v>1</v>
      </c>
    </row>
    <row r="256" spans="1:15" x14ac:dyDescent="0.2">
      <c r="D256" s="23" t="s">
        <v>714</v>
      </c>
      <c r="E256" s="24">
        <v>53.752000000000002</v>
      </c>
      <c r="K256" s="28">
        <f t="shared" si="10"/>
        <v>0</v>
      </c>
      <c r="N256" s="28">
        <f t="shared" si="11"/>
        <v>0</v>
      </c>
    </row>
    <row r="257" spans="1:15" x14ac:dyDescent="0.2">
      <c r="A257" s="24" t="s">
        <v>717</v>
      </c>
      <c r="C257" s="68">
        <v>42793</v>
      </c>
      <c r="D257" s="23" t="s">
        <v>718</v>
      </c>
      <c r="E257" s="24">
        <v>0.26</v>
      </c>
      <c r="F257" s="25" t="s">
        <v>719</v>
      </c>
      <c r="G257" s="26" t="s">
        <v>720</v>
      </c>
      <c r="H257" s="25">
        <v>3010</v>
      </c>
      <c r="I257" s="27">
        <v>0.5</v>
      </c>
      <c r="J257" s="27">
        <v>36150</v>
      </c>
      <c r="K257" s="28">
        <f t="shared" si="10"/>
        <v>103290</v>
      </c>
      <c r="N257" s="28">
        <f t="shared" si="11"/>
        <v>0.5</v>
      </c>
    </row>
    <row r="258" spans="1:15" x14ac:dyDescent="0.2">
      <c r="A258" s="24" t="s">
        <v>721</v>
      </c>
      <c r="C258" s="68">
        <v>42793</v>
      </c>
      <c r="D258" s="23" t="s">
        <v>722</v>
      </c>
      <c r="E258" s="24">
        <v>41.38</v>
      </c>
      <c r="F258" s="25" t="s">
        <v>725</v>
      </c>
      <c r="G258" s="26" t="s">
        <v>726</v>
      </c>
      <c r="H258" s="25">
        <v>1100</v>
      </c>
      <c r="I258" s="27">
        <v>1.5</v>
      </c>
      <c r="J258" s="27">
        <v>152390</v>
      </c>
      <c r="K258" s="28">
        <f t="shared" si="10"/>
        <v>435400</v>
      </c>
      <c r="N258" s="28">
        <f t="shared" si="11"/>
        <v>1.5</v>
      </c>
    </row>
    <row r="259" spans="1:15" x14ac:dyDescent="0.2">
      <c r="D259" s="23" t="s">
        <v>723</v>
      </c>
      <c r="E259" s="24">
        <v>45.378999999999998</v>
      </c>
      <c r="K259" s="28">
        <f t="shared" si="10"/>
        <v>0</v>
      </c>
      <c r="N259" s="28">
        <f t="shared" si="11"/>
        <v>0</v>
      </c>
    </row>
    <row r="260" spans="1:15" s="41" customFormat="1" x14ac:dyDescent="0.2">
      <c r="A260" s="40"/>
      <c r="B260" s="38"/>
      <c r="C260" s="70"/>
      <c r="D260" s="39" t="s">
        <v>724</v>
      </c>
      <c r="E260" s="40">
        <v>23.161000000000001</v>
      </c>
      <c r="G260" s="42"/>
      <c r="I260" s="43"/>
      <c r="J260" s="43"/>
      <c r="K260" s="44">
        <f t="shared" si="10"/>
        <v>0</v>
      </c>
      <c r="L260" s="45"/>
      <c r="M260" s="45"/>
      <c r="N260" s="44">
        <f t="shared" si="11"/>
        <v>0</v>
      </c>
      <c r="O260" s="37"/>
    </row>
    <row r="261" spans="1:15" x14ac:dyDescent="0.2">
      <c r="N261" s="28">
        <f>SUM(N251:N260)</f>
        <v>789</v>
      </c>
      <c r="O261" s="62">
        <v>62314</v>
      </c>
    </row>
    <row r="263" spans="1:15" x14ac:dyDescent="0.2">
      <c r="A263" s="24" t="s">
        <v>727</v>
      </c>
      <c r="C263" s="68">
        <v>42794</v>
      </c>
      <c r="D263" s="23" t="s">
        <v>728</v>
      </c>
      <c r="E263" s="24">
        <v>2.806</v>
      </c>
      <c r="F263" s="25" t="s">
        <v>729</v>
      </c>
      <c r="G263" s="26" t="s">
        <v>730</v>
      </c>
      <c r="H263" s="25">
        <v>1130</v>
      </c>
      <c r="I263" s="27">
        <v>0.5</v>
      </c>
      <c r="J263" s="27">
        <v>33060</v>
      </c>
      <c r="K263" s="28">
        <f t="shared" si="10"/>
        <v>94460</v>
      </c>
      <c r="N263" s="28">
        <f t="shared" si="11"/>
        <v>0.5</v>
      </c>
    </row>
    <row r="264" spans="1:15" x14ac:dyDescent="0.2">
      <c r="A264" s="24" t="s">
        <v>731</v>
      </c>
      <c r="C264" s="68">
        <v>42794</v>
      </c>
      <c r="D264" s="23" t="s">
        <v>732</v>
      </c>
      <c r="E264" s="24">
        <v>168.67599999999999</v>
      </c>
      <c r="F264" s="25" t="s">
        <v>733</v>
      </c>
      <c r="G264" s="26" t="s">
        <v>734</v>
      </c>
      <c r="H264" s="25">
        <v>1070</v>
      </c>
      <c r="I264" s="27">
        <v>0.5</v>
      </c>
      <c r="J264" s="27">
        <v>115050</v>
      </c>
      <c r="K264" s="28">
        <f t="shared" si="10"/>
        <v>328710</v>
      </c>
      <c r="N264" s="28">
        <f t="shared" si="11"/>
        <v>0.5</v>
      </c>
    </row>
    <row r="265" spans="1:15" x14ac:dyDescent="0.2">
      <c r="A265" s="24" t="s">
        <v>735</v>
      </c>
      <c r="C265" s="68">
        <v>42794</v>
      </c>
      <c r="D265" s="23" t="s">
        <v>736</v>
      </c>
      <c r="E265" s="24">
        <v>3.6375999999999999</v>
      </c>
      <c r="F265" s="25" t="s">
        <v>733</v>
      </c>
      <c r="G265" s="26" t="s">
        <v>734</v>
      </c>
      <c r="H265" s="25">
        <v>1070</v>
      </c>
      <c r="I265" s="27">
        <v>0.5</v>
      </c>
      <c r="J265" s="27">
        <v>4290</v>
      </c>
      <c r="K265" s="28">
        <f t="shared" si="10"/>
        <v>12260</v>
      </c>
      <c r="N265" s="28">
        <f t="shared" si="11"/>
        <v>0.5</v>
      </c>
    </row>
    <row r="266" spans="1:15" x14ac:dyDescent="0.2">
      <c r="A266" s="24" t="s">
        <v>737</v>
      </c>
      <c r="C266" s="68">
        <v>42794</v>
      </c>
      <c r="D266" s="23" t="s">
        <v>738</v>
      </c>
      <c r="E266" s="24">
        <v>0.46589999999999998</v>
      </c>
      <c r="F266" s="25" t="s">
        <v>747</v>
      </c>
      <c r="G266" s="26" t="s">
        <v>748</v>
      </c>
      <c r="H266" s="25">
        <v>1010</v>
      </c>
      <c r="I266" s="27">
        <v>3</v>
      </c>
      <c r="J266" s="27">
        <v>38130</v>
      </c>
      <c r="K266" s="28">
        <f t="shared" si="10"/>
        <v>108940</v>
      </c>
      <c r="N266" s="28">
        <f t="shared" si="11"/>
        <v>3</v>
      </c>
    </row>
    <row r="267" spans="1:15" x14ac:dyDescent="0.2">
      <c r="D267" s="23" t="s">
        <v>739</v>
      </c>
      <c r="E267" s="24">
        <v>0.1409</v>
      </c>
      <c r="F267" s="25" t="s">
        <v>129</v>
      </c>
      <c r="G267" s="26" t="s">
        <v>129</v>
      </c>
      <c r="K267" s="28">
        <f t="shared" si="10"/>
        <v>0</v>
      </c>
      <c r="N267" s="28">
        <f t="shared" si="11"/>
        <v>0</v>
      </c>
    </row>
    <row r="268" spans="1:15" x14ac:dyDescent="0.2">
      <c r="D268" s="23" t="s">
        <v>740</v>
      </c>
      <c r="E268" s="24">
        <v>9.4899999999999998E-2</v>
      </c>
      <c r="F268" s="25" t="s">
        <v>129</v>
      </c>
      <c r="G268" s="26" t="s">
        <v>129</v>
      </c>
      <c r="K268" s="28">
        <f t="shared" si="10"/>
        <v>0</v>
      </c>
      <c r="N268" s="28">
        <f t="shared" si="11"/>
        <v>0</v>
      </c>
    </row>
    <row r="269" spans="1:15" x14ac:dyDescent="0.2">
      <c r="D269" s="23" t="s">
        <v>741</v>
      </c>
      <c r="E269" s="24" t="s">
        <v>744</v>
      </c>
      <c r="F269" s="25" t="s">
        <v>129</v>
      </c>
      <c r="G269" s="26" t="s">
        <v>129</v>
      </c>
      <c r="K269" s="28">
        <f t="shared" si="10"/>
        <v>0</v>
      </c>
      <c r="N269" s="28">
        <f t="shared" si="11"/>
        <v>0</v>
      </c>
    </row>
    <row r="270" spans="1:15" x14ac:dyDescent="0.2">
      <c r="D270" s="23" t="s">
        <v>742</v>
      </c>
      <c r="E270" s="24" t="s">
        <v>745</v>
      </c>
      <c r="F270" s="25" t="s">
        <v>129</v>
      </c>
      <c r="G270" s="26" t="s">
        <v>129</v>
      </c>
      <c r="K270" s="28">
        <f t="shared" si="10"/>
        <v>0</v>
      </c>
      <c r="N270" s="28">
        <f t="shared" si="11"/>
        <v>0</v>
      </c>
    </row>
    <row r="271" spans="1:15" x14ac:dyDescent="0.2">
      <c r="D271" s="23" t="s">
        <v>743</v>
      </c>
      <c r="E271" s="24" t="s">
        <v>746</v>
      </c>
      <c r="F271" s="25" t="s">
        <v>129</v>
      </c>
      <c r="G271" s="26" t="s">
        <v>129</v>
      </c>
      <c r="K271" s="28">
        <f t="shared" si="10"/>
        <v>0</v>
      </c>
      <c r="N271" s="28">
        <f t="shared" si="11"/>
        <v>0</v>
      </c>
    </row>
    <row r="272" spans="1:15" x14ac:dyDescent="0.2">
      <c r="A272" s="24">
        <v>96</v>
      </c>
      <c r="C272" s="68">
        <v>42794</v>
      </c>
      <c r="D272" s="23" t="s">
        <v>749</v>
      </c>
      <c r="E272" s="24">
        <v>9.9260000000000002</v>
      </c>
      <c r="F272" s="25" t="s">
        <v>752</v>
      </c>
      <c r="G272" s="26" t="s">
        <v>753</v>
      </c>
      <c r="H272" s="25">
        <v>1020</v>
      </c>
      <c r="I272" s="27">
        <v>0.5</v>
      </c>
      <c r="J272" s="27">
        <v>22470</v>
      </c>
      <c r="K272" s="28">
        <f t="shared" si="10"/>
        <v>64200</v>
      </c>
      <c r="L272" s="29">
        <v>23000</v>
      </c>
      <c r="M272" s="29">
        <v>92</v>
      </c>
      <c r="N272" s="28">
        <f t="shared" si="11"/>
        <v>92.5</v>
      </c>
    </row>
    <row r="273" spans="1:15" x14ac:dyDescent="0.2">
      <c r="D273" s="23" t="s">
        <v>750</v>
      </c>
      <c r="E273" s="24" t="s">
        <v>751</v>
      </c>
      <c r="K273" s="28">
        <f t="shared" si="10"/>
        <v>0</v>
      </c>
      <c r="N273" s="28">
        <f t="shared" si="11"/>
        <v>0</v>
      </c>
    </row>
    <row r="274" spans="1:15" x14ac:dyDescent="0.2">
      <c r="K274" s="28">
        <f t="shared" si="10"/>
        <v>0</v>
      </c>
      <c r="N274" s="28">
        <f t="shared" si="11"/>
        <v>0</v>
      </c>
    </row>
    <row r="275" spans="1:15" x14ac:dyDescent="0.2">
      <c r="K275" s="28">
        <f t="shared" si="10"/>
        <v>0</v>
      </c>
      <c r="N275" s="28">
        <f t="shared" si="11"/>
        <v>0</v>
      </c>
    </row>
    <row r="276" spans="1:15" x14ac:dyDescent="0.2">
      <c r="A276" s="24">
        <v>97</v>
      </c>
      <c r="C276" s="68">
        <v>42794</v>
      </c>
      <c r="D276" s="23" t="s">
        <v>754</v>
      </c>
      <c r="E276" s="24">
        <v>131.57</v>
      </c>
      <c r="F276" s="25" t="s">
        <v>755</v>
      </c>
      <c r="G276" s="26" t="s">
        <v>756</v>
      </c>
      <c r="H276" s="25">
        <v>1170</v>
      </c>
      <c r="I276" s="27">
        <v>1.5</v>
      </c>
      <c r="J276" s="27">
        <v>15410</v>
      </c>
      <c r="K276" s="28">
        <f t="shared" si="10"/>
        <v>44030</v>
      </c>
      <c r="L276" s="29">
        <v>360000</v>
      </c>
      <c r="M276" s="29">
        <v>1440</v>
      </c>
      <c r="N276" s="28">
        <f t="shared" si="11"/>
        <v>1441.5</v>
      </c>
    </row>
    <row r="277" spans="1:15" x14ac:dyDescent="0.2">
      <c r="A277" s="24">
        <v>99</v>
      </c>
      <c r="C277" s="68">
        <v>42794</v>
      </c>
      <c r="D277" s="23" t="s">
        <v>757</v>
      </c>
      <c r="E277" s="24">
        <v>0.49099999999999999</v>
      </c>
      <c r="F277" s="25" t="s">
        <v>759</v>
      </c>
      <c r="G277" s="26" t="s">
        <v>760</v>
      </c>
      <c r="H277" s="25">
        <v>1150</v>
      </c>
      <c r="I277" s="27">
        <v>1</v>
      </c>
      <c r="J277" s="27">
        <v>126840</v>
      </c>
      <c r="K277" s="28">
        <f t="shared" si="10"/>
        <v>362400</v>
      </c>
      <c r="L277" s="29">
        <v>436100</v>
      </c>
      <c r="M277" s="29">
        <v>1744.4</v>
      </c>
      <c r="N277" s="28">
        <f t="shared" si="11"/>
        <v>1745.4</v>
      </c>
    </row>
    <row r="278" spans="1:15" x14ac:dyDescent="0.2">
      <c r="D278" s="23" t="s">
        <v>758</v>
      </c>
      <c r="E278" s="24">
        <v>109.922</v>
      </c>
      <c r="F278" s="25" t="s">
        <v>129</v>
      </c>
      <c r="G278" s="26" t="s">
        <v>129</v>
      </c>
      <c r="K278" s="28">
        <f t="shared" si="10"/>
        <v>0</v>
      </c>
      <c r="N278" s="28">
        <f t="shared" si="11"/>
        <v>0</v>
      </c>
    </row>
    <row r="279" spans="1:15" x14ac:dyDescent="0.2">
      <c r="A279" s="24" t="s">
        <v>761</v>
      </c>
      <c r="C279" s="68">
        <v>42795</v>
      </c>
      <c r="D279" s="23" t="s">
        <v>762</v>
      </c>
      <c r="E279" s="24">
        <v>0.23</v>
      </c>
      <c r="F279" s="25" t="s">
        <v>764</v>
      </c>
      <c r="G279" s="26" t="s">
        <v>765</v>
      </c>
      <c r="H279" s="25">
        <v>1100</v>
      </c>
      <c r="I279" s="27">
        <v>1</v>
      </c>
      <c r="J279" s="27">
        <v>22090</v>
      </c>
      <c r="K279" s="28">
        <f t="shared" si="10"/>
        <v>63110</v>
      </c>
      <c r="N279" s="28">
        <f t="shared" si="11"/>
        <v>1</v>
      </c>
    </row>
    <row r="280" spans="1:15" x14ac:dyDescent="0.2">
      <c r="D280" s="23" t="s">
        <v>763</v>
      </c>
      <c r="E280" s="24">
        <v>0.23</v>
      </c>
      <c r="F280" s="25" t="s">
        <v>129</v>
      </c>
      <c r="G280" s="26" t="s">
        <v>129</v>
      </c>
      <c r="K280" s="28">
        <f t="shared" si="10"/>
        <v>0</v>
      </c>
      <c r="N280" s="28">
        <f t="shared" si="11"/>
        <v>0</v>
      </c>
    </row>
    <row r="281" spans="1:15" s="41" customFormat="1" x14ac:dyDescent="0.2">
      <c r="A281" s="40">
        <v>100</v>
      </c>
      <c r="B281" s="38"/>
      <c r="C281" s="70">
        <v>42795</v>
      </c>
      <c r="D281" s="39" t="s">
        <v>766</v>
      </c>
      <c r="E281" s="40" t="s">
        <v>767</v>
      </c>
      <c r="F281" s="41" t="s">
        <v>768</v>
      </c>
      <c r="G281" s="42" t="s">
        <v>769</v>
      </c>
      <c r="H281" s="41">
        <v>3010</v>
      </c>
      <c r="I281" s="43">
        <v>0.5</v>
      </c>
      <c r="J281" s="43">
        <v>21630</v>
      </c>
      <c r="K281" s="44">
        <f t="shared" si="10"/>
        <v>61800</v>
      </c>
      <c r="L281" s="45">
        <v>50000</v>
      </c>
      <c r="M281" s="45">
        <v>200</v>
      </c>
      <c r="N281" s="44">
        <f t="shared" si="11"/>
        <v>200.5</v>
      </c>
      <c r="O281" s="37"/>
    </row>
    <row r="282" spans="1:15" x14ac:dyDescent="0.2">
      <c r="N282" s="28">
        <f>SUM(N263:N281)</f>
        <v>3485.4</v>
      </c>
      <c r="O282" s="62">
        <v>62349</v>
      </c>
    </row>
    <row r="284" spans="1:15" x14ac:dyDescent="0.2">
      <c r="A284" s="24" t="s">
        <v>770</v>
      </c>
      <c r="C284" s="68">
        <v>42795</v>
      </c>
      <c r="D284" s="23" t="s">
        <v>771</v>
      </c>
      <c r="E284" s="24" t="s">
        <v>772</v>
      </c>
      <c r="F284" s="25" t="s">
        <v>773</v>
      </c>
      <c r="G284" s="26" t="s">
        <v>774</v>
      </c>
      <c r="H284" s="25">
        <v>1100</v>
      </c>
      <c r="I284" s="27">
        <v>0.5</v>
      </c>
      <c r="J284" s="27">
        <v>24420</v>
      </c>
      <c r="K284" s="28">
        <f t="shared" si="10"/>
        <v>69770</v>
      </c>
      <c r="N284" s="28">
        <f t="shared" si="11"/>
        <v>0.5</v>
      </c>
    </row>
    <row r="285" spans="1:15" x14ac:dyDescent="0.2">
      <c r="A285" s="24" t="s">
        <v>775</v>
      </c>
      <c r="C285" s="68">
        <v>42795</v>
      </c>
      <c r="D285" s="23" t="s">
        <v>776</v>
      </c>
      <c r="E285" s="24">
        <v>0.35299999999999998</v>
      </c>
      <c r="F285" s="25" t="s">
        <v>778</v>
      </c>
      <c r="G285" s="26" t="s">
        <v>777</v>
      </c>
      <c r="H285" s="25">
        <v>1070</v>
      </c>
      <c r="I285" s="27">
        <v>0.5</v>
      </c>
      <c r="J285" s="27">
        <v>35840</v>
      </c>
      <c r="K285" s="28">
        <f t="shared" si="10"/>
        <v>102400</v>
      </c>
      <c r="N285" s="28">
        <f t="shared" si="11"/>
        <v>0.5</v>
      </c>
    </row>
    <row r="286" spans="1:15" x14ac:dyDescent="0.2">
      <c r="A286" s="24" t="s">
        <v>779</v>
      </c>
      <c r="C286" s="68">
        <v>42796</v>
      </c>
      <c r="D286" s="23" t="s">
        <v>780</v>
      </c>
      <c r="E286" s="24">
        <v>1.86</v>
      </c>
      <c r="F286" s="25" t="s">
        <v>781</v>
      </c>
      <c r="G286" s="26" t="s">
        <v>782</v>
      </c>
      <c r="H286" s="25">
        <v>1070</v>
      </c>
      <c r="I286" s="27">
        <v>0.5</v>
      </c>
      <c r="J286" s="27">
        <v>36630</v>
      </c>
      <c r="K286" s="28">
        <f t="shared" si="10"/>
        <v>104660</v>
      </c>
      <c r="N286" s="28">
        <f t="shared" si="11"/>
        <v>0.5</v>
      </c>
    </row>
    <row r="287" spans="1:15" x14ac:dyDescent="0.2">
      <c r="A287" s="24" t="s">
        <v>783</v>
      </c>
      <c r="C287" s="68">
        <v>42796</v>
      </c>
      <c r="D287" s="23" t="s">
        <v>784</v>
      </c>
      <c r="E287" s="24">
        <v>26.7575</v>
      </c>
      <c r="F287" s="25" t="s">
        <v>786</v>
      </c>
      <c r="G287" s="26" t="s">
        <v>787</v>
      </c>
      <c r="H287" s="25">
        <v>1090</v>
      </c>
      <c r="I287" s="27">
        <v>1</v>
      </c>
      <c r="J287" s="27">
        <v>134620</v>
      </c>
      <c r="K287" s="28">
        <f t="shared" si="10"/>
        <v>384630</v>
      </c>
      <c r="N287" s="28">
        <f t="shared" si="11"/>
        <v>1</v>
      </c>
    </row>
    <row r="288" spans="1:15" x14ac:dyDescent="0.2">
      <c r="D288" s="23" t="s">
        <v>785</v>
      </c>
      <c r="E288" s="24">
        <v>21.959</v>
      </c>
      <c r="K288" s="28">
        <f t="shared" si="10"/>
        <v>0</v>
      </c>
      <c r="N288" s="28">
        <f t="shared" si="11"/>
        <v>0</v>
      </c>
    </row>
    <row r="289" spans="1:15" x14ac:dyDescent="0.2">
      <c r="A289" s="24" t="s">
        <v>792</v>
      </c>
      <c r="C289" s="68">
        <v>42796</v>
      </c>
      <c r="D289" s="23" t="s">
        <v>793</v>
      </c>
      <c r="E289" s="24" t="s">
        <v>794</v>
      </c>
      <c r="F289" s="25" t="s">
        <v>795</v>
      </c>
      <c r="G289" s="26" t="s">
        <v>796</v>
      </c>
      <c r="H289" s="25">
        <v>3010</v>
      </c>
      <c r="I289" s="27">
        <v>0.5</v>
      </c>
      <c r="J289" s="27">
        <v>16010</v>
      </c>
      <c r="K289" s="28">
        <f t="shared" si="10"/>
        <v>45740</v>
      </c>
      <c r="N289" s="28">
        <f t="shared" si="11"/>
        <v>0.5</v>
      </c>
    </row>
    <row r="290" spans="1:15" x14ac:dyDescent="0.2">
      <c r="A290" s="24">
        <v>102</v>
      </c>
      <c r="C290" s="68">
        <v>42796</v>
      </c>
      <c r="D290" s="23" t="s">
        <v>797</v>
      </c>
      <c r="E290" s="24">
        <v>5.9089999999999998</v>
      </c>
      <c r="F290" s="25" t="s">
        <v>798</v>
      </c>
      <c r="G290" s="26" t="s">
        <v>799</v>
      </c>
      <c r="H290" s="25">
        <v>1210</v>
      </c>
      <c r="I290" s="27">
        <v>0.5</v>
      </c>
      <c r="J290" s="27">
        <v>63350</v>
      </c>
      <c r="K290" s="28">
        <f t="shared" si="10"/>
        <v>181000</v>
      </c>
      <c r="L290" s="29">
        <v>259000</v>
      </c>
      <c r="M290" s="29">
        <v>1036</v>
      </c>
      <c r="N290" s="28">
        <f t="shared" si="11"/>
        <v>1036.5</v>
      </c>
    </row>
    <row r="291" spans="1:15" s="41" customFormat="1" x14ac:dyDescent="0.2">
      <c r="A291" s="40">
        <v>101</v>
      </c>
      <c r="B291" s="38"/>
      <c r="C291" s="70">
        <v>42796</v>
      </c>
      <c r="D291" s="39" t="s">
        <v>800</v>
      </c>
      <c r="E291" s="40" t="s">
        <v>530</v>
      </c>
      <c r="F291" s="41" t="s">
        <v>801</v>
      </c>
      <c r="G291" s="42" t="s">
        <v>802</v>
      </c>
      <c r="H291" s="41">
        <v>1100</v>
      </c>
      <c r="I291" s="43">
        <v>0.5</v>
      </c>
      <c r="J291" s="43">
        <v>59620</v>
      </c>
      <c r="K291" s="44">
        <f t="shared" si="10"/>
        <v>170340</v>
      </c>
      <c r="L291" s="45">
        <v>215000</v>
      </c>
      <c r="M291" s="45">
        <v>860</v>
      </c>
      <c r="N291" s="44">
        <f t="shared" si="11"/>
        <v>860.5</v>
      </c>
      <c r="O291" s="37"/>
    </row>
    <row r="292" spans="1:15" x14ac:dyDescent="0.2">
      <c r="N292" s="28">
        <f>SUM(N284:N291)</f>
        <v>1900</v>
      </c>
      <c r="O292" s="62">
        <v>62363</v>
      </c>
    </row>
    <row r="294" spans="1:15" x14ac:dyDescent="0.2">
      <c r="A294" s="24">
        <v>98</v>
      </c>
      <c r="C294" s="68">
        <v>42794</v>
      </c>
      <c r="D294" s="23" t="s">
        <v>788</v>
      </c>
      <c r="E294" s="24">
        <v>17.638999999999999</v>
      </c>
      <c r="F294" s="25" t="s">
        <v>790</v>
      </c>
      <c r="G294" s="26" t="s">
        <v>791</v>
      </c>
      <c r="H294" s="25">
        <v>1160</v>
      </c>
      <c r="I294" s="27">
        <v>1</v>
      </c>
      <c r="J294" s="27">
        <v>52560</v>
      </c>
      <c r="K294" s="28">
        <f>ROUND(J294/0.35,-1)</f>
        <v>150170</v>
      </c>
      <c r="L294" s="29">
        <v>54000</v>
      </c>
      <c r="M294" s="29">
        <v>216</v>
      </c>
      <c r="N294" s="28">
        <f>SUM(I294+M294)</f>
        <v>217</v>
      </c>
    </row>
    <row r="295" spans="1:15" x14ac:dyDescent="0.2">
      <c r="D295" s="23" t="s">
        <v>789</v>
      </c>
      <c r="E295" s="24">
        <v>1.099</v>
      </c>
    </row>
    <row r="296" spans="1:15" x14ac:dyDescent="0.2">
      <c r="A296" s="24">
        <v>103</v>
      </c>
      <c r="C296" s="68">
        <v>42796</v>
      </c>
      <c r="D296" s="23" t="s">
        <v>803</v>
      </c>
      <c r="E296" s="24" t="s">
        <v>263</v>
      </c>
      <c r="F296" s="25" t="s">
        <v>804</v>
      </c>
      <c r="G296" s="26" t="s">
        <v>805</v>
      </c>
      <c r="H296" s="25">
        <v>3010</v>
      </c>
      <c r="I296" s="27">
        <v>0.5</v>
      </c>
      <c r="J296" s="27">
        <v>35620</v>
      </c>
      <c r="K296" s="28">
        <f t="shared" si="10"/>
        <v>101770</v>
      </c>
      <c r="L296" s="29">
        <v>128000</v>
      </c>
      <c r="M296" s="29">
        <v>512</v>
      </c>
      <c r="N296" s="28">
        <f t="shared" si="11"/>
        <v>512.5</v>
      </c>
    </row>
    <row r="297" spans="1:15" x14ac:dyDescent="0.2">
      <c r="A297" s="24">
        <v>105</v>
      </c>
      <c r="C297" s="68">
        <v>42800</v>
      </c>
      <c r="D297" s="23" t="s">
        <v>806</v>
      </c>
      <c r="E297" s="24" t="s">
        <v>807</v>
      </c>
      <c r="F297" s="25" t="s">
        <v>808</v>
      </c>
      <c r="G297" s="26" t="s">
        <v>809</v>
      </c>
      <c r="H297" s="25">
        <v>3010</v>
      </c>
      <c r="I297" s="27">
        <v>0.5</v>
      </c>
      <c r="J297" s="27">
        <v>16880</v>
      </c>
      <c r="K297" s="28">
        <f t="shared" si="10"/>
        <v>48230</v>
      </c>
      <c r="L297" s="29">
        <v>10500</v>
      </c>
      <c r="M297" s="29">
        <v>42</v>
      </c>
      <c r="N297" s="28">
        <f t="shared" si="11"/>
        <v>42.5</v>
      </c>
    </row>
    <row r="298" spans="1:15" x14ac:dyDescent="0.2">
      <c r="A298" s="24">
        <v>104</v>
      </c>
      <c r="C298" s="68">
        <v>42800</v>
      </c>
      <c r="D298" s="23" t="s">
        <v>810</v>
      </c>
      <c r="E298" s="24" t="s">
        <v>812</v>
      </c>
      <c r="F298" s="25" t="s">
        <v>813</v>
      </c>
      <c r="G298" s="26" t="s">
        <v>814</v>
      </c>
      <c r="H298" s="25">
        <v>3010</v>
      </c>
      <c r="I298" s="27">
        <v>1</v>
      </c>
      <c r="J298" s="27">
        <v>29550</v>
      </c>
      <c r="K298" s="28">
        <f t="shared" si="10"/>
        <v>84430</v>
      </c>
      <c r="L298" s="29">
        <v>56000</v>
      </c>
      <c r="M298" s="29">
        <v>224</v>
      </c>
      <c r="N298" s="28">
        <f t="shared" si="11"/>
        <v>225</v>
      </c>
    </row>
    <row r="299" spans="1:15" s="41" customFormat="1" x14ac:dyDescent="0.2">
      <c r="A299" s="40"/>
      <c r="B299" s="38"/>
      <c r="C299" s="70"/>
      <c r="D299" s="39" t="s">
        <v>811</v>
      </c>
      <c r="E299" s="40" t="s">
        <v>126</v>
      </c>
      <c r="G299" s="42"/>
      <c r="I299" s="43"/>
      <c r="J299" s="43"/>
      <c r="K299" s="44">
        <f t="shared" si="10"/>
        <v>0</v>
      </c>
      <c r="L299" s="45"/>
      <c r="M299" s="45"/>
      <c r="N299" s="44">
        <f t="shared" si="11"/>
        <v>0</v>
      </c>
      <c r="O299" s="37"/>
    </row>
    <row r="300" spans="1:15" x14ac:dyDescent="0.2">
      <c r="N300" s="28">
        <f>SUM(N294:N299)</f>
        <v>997</v>
      </c>
      <c r="O300" s="62">
        <v>62399</v>
      </c>
    </row>
    <row r="302" spans="1:15" x14ac:dyDescent="0.2">
      <c r="A302" s="24">
        <v>106</v>
      </c>
      <c r="C302" s="68">
        <v>42800</v>
      </c>
      <c r="D302" s="23" t="s">
        <v>815</v>
      </c>
      <c r="E302" s="24">
        <v>2.7010000000000001</v>
      </c>
      <c r="F302" s="25" t="s">
        <v>816</v>
      </c>
      <c r="G302" s="26" t="s">
        <v>817</v>
      </c>
      <c r="H302" s="25">
        <v>1060</v>
      </c>
      <c r="I302" s="27">
        <v>0.5</v>
      </c>
      <c r="J302" s="27">
        <v>26000</v>
      </c>
      <c r="K302" s="28">
        <f t="shared" si="10"/>
        <v>74290</v>
      </c>
      <c r="L302" s="29">
        <v>90000</v>
      </c>
      <c r="M302" s="29">
        <v>360</v>
      </c>
      <c r="N302" s="28">
        <f t="shared" si="11"/>
        <v>360.5</v>
      </c>
    </row>
    <row r="303" spans="1:15" x14ac:dyDescent="0.2">
      <c r="A303" s="24">
        <v>107</v>
      </c>
      <c r="C303" s="68">
        <v>42800</v>
      </c>
      <c r="D303" s="23" t="s">
        <v>818</v>
      </c>
      <c r="E303" s="24">
        <v>0.17219999999999999</v>
      </c>
      <c r="F303" s="25" t="s">
        <v>819</v>
      </c>
      <c r="G303" s="26" t="s">
        <v>820</v>
      </c>
      <c r="H303" s="25">
        <v>3010</v>
      </c>
      <c r="I303" s="27">
        <v>1</v>
      </c>
      <c r="J303" s="27">
        <v>1200</v>
      </c>
      <c r="K303" s="28">
        <f t="shared" si="10"/>
        <v>3430</v>
      </c>
      <c r="L303" s="29">
        <v>72912.34</v>
      </c>
      <c r="M303" s="29">
        <v>292</v>
      </c>
      <c r="N303" s="28">
        <f t="shared" si="11"/>
        <v>293</v>
      </c>
    </row>
    <row r="304" spans="1:15" x14ac:dyDescent="0.2">
      <c r="A304" s="24">
        <v>109</v>
      </c>
      <c r="C304" s="68">
        <v>42801</v>
      </c>
      <c r="D304" s="23" t="s">
        <v>821</v>
      </c>
      <c r="E304" s="24" t="s">
        <v>822</v>
      </c>
      <c r="F304" s="25" t="s">
        <v>823</v>
      </c>
      <c r="G304" s="26" t="s">
        <v>824</v>
      </c>
      <c r="H304" s="25">
        <v>3010</v>
      </c>
      <c r="I304" s="27">
        <v>0.5</v>
      </c>
      <c r="J304" s="27">
        <v>19990</v>
      </c>
      <c r="K304" s="28">
        <f t="shared" si="10"/>
        <v>57110</v>
      </c>
      <c r="L304" s="29">
        <v>19683</v>
      </c>
      <c r="M304" s="29">
        <v>78.73</v>
      </c>
      <c r="N304" s="28">
        <f t="shared" si="11"/>
        <v>79.23</v>
      </c>
    </row>
    <row r="305" spans="1:15" s="41" customFormat="1" x14ac:dyDescent="0.2">
      <c r="A305" s="40">
        <v>108</v>
      </c>
      <c r="B305" s="38"/>
      <c r="C305" s="70">
        <v>42801</v>
      </c>
      <c r="D305" s="39" t="s">
        <v>825</v>
      </c>
      <c r="E305" s="40">
        <v>0.19950000000000001</v>
      </c>
      <c r="F305" s="41" t="s">
        <v>826</v>
      </c>
      <c r="G305" s="42" t="s">
        <v>827</v>
      </c>
      <c r="H305" s="41">
        <v>3010</v>
      </c>
      <c r="I305" s="43">
        <v>0.5</v>
      </c>
      <c r="J305" s="43">
        <v>56370</v>
      </c>
      <c r="K305" s="44">
        <f t="shared" si="10"/>
        <v>161060</v>
      </c>
      <c r="L305" s="45">
        <v>140000</v>
      </c>
      <c r="M305" s="45">
        <v>560</v>
      </c>
      <c r="N305" s="44">
        <f t="shared" si="11"/>
        <v>560.5</v>
      </c>
      <c r="O305" s="37"/>
    </row>
    <row r="306" spans="1:15" x14ac:dyDescent="0.2">
      <c r="N306" s="28">
        <f>SUM(N302:N305)</f>
        <v>1293.23</v>
      </c>
      <c r="O306" s="62">
        <v>62409</v>
      </c>
    </row>
    <row r="308" spans="1:15" x14ac:dyDescent="0.2">
      <c r="A308" s="24" t="s">
        <v>828</v>
      </c>
      <c r="C308" s="68">
        <v>42802</v>
      </c>
      <c r="D308" s="23" t="s">
        <v>829</v>
      </c>
      <c r="E308" s="24">
        <v>216.97800000000001</v>
      </c>
      <c r="F308" s="25" t="s">
        <v>830</v>
      </c>
      <c r="G308" s="26" t="s">
        <v>831</v>
      </c>
      <c r="H308" s="25">
        <v>1160</v>
      </c>
      <c r="I308" s="27">
        <v>0.5</v>
      </c>
      <c r="J308" s="27">
        <v>283310</v>
      </c>
      <c r="K308" s="28">
        <f t="shared" si="10"/>
        <v>809460</v>
      </c>
      <c r="N308" s="28">
        <f t="shared" si="11"/>
        <v>0.5</v>
      </c>
    </row>
    <row r="309" spans="1:15" x14ac:dyDescent="0.2">
      <c r="A309" s="24">
        <v>110</v>
      </c>
      <c r="C309" s="68">
        <v>42802</v>
      </c>
      <c r="D309" s="23" t="s">
        <v>832</v>
      </c>
      <c r="E309" s="24">
        <v>0.1736</v>
      </c>
      <c r="F309" s="25" t="s">
        <v>833</v>
      </c>
      <c r="G309" s="26" t="s">
        <v>834</v>
      </c>
      <c r="H309" s="25">
        <v>3010</v>
      </c>
      <c r="I309" s="27">
        <v>0.5</v>
      </c>
      <c r="J309" s="27">
        <v>14110</v>
      </c>
      <c r="K309" s="28">
        <f t="shared" si="10"/>
        <v>40310</v>
      </c>
      <c r="L309" s="29">
        <v>60000</v>
      </c>
      <c r="M309" s="29">
        <v>240</v>
      </c>
      <c r="N309" s="28">
        <f t="shared" si="11"/>
        <v>240.5</v>
      </c>
    </row>
    <row r="310" spans="1:15" x14ac:dyDescent="0.2">
      <c r="A310" s="24">
        <v>111</v>
      </c>
      <c r="C310" s="68">
        <v>42802</v>
      </c>
      <c r="D310" s="23" t="s">
        <v>835</v>
      </c>
      <c r="E310" s="24">
        <v>7.87</v>
      </c>
      <c r="F310" s="25" t="s">
        <v>836</v>
      </c>
      <c r="G310" s="26" t="s">
        <v>837</v>
      </c>
      <c r="H310" s="25">
        <v>1110</v>
      </c>
      <c r="I310" s="27">
        <v>0.5</v>
      </c>
      <c r="J310" s="27">
        <v>22930</v>
      </c>
      <c r="K310" s="28">
        <f t="shared" si="10"/>
        <v>65510</v>
      </c>
      <c r="L310" s="29">
        <v>232000</v>
      </c>
      <c r="M310" s="29">
        <v>928</v>
      </c>
      <c r="N310" s="28">
        <f t="shared" si="11"/>
        <v>928.5</v>
      </c>
    </row>
    <row r="311" spans="1:15" x14ac:dyDescent="0.2">
      <c r="A311" s="24">
        <v>112</v>
      </c>
      <c r="C311" s="68">
        <v>42802</v>
      </c>
      <c r="D311" s="23" t="s">
        <v>838</v>
      </c>
      <c r="E311" s="24">
        <v>1</v>
      </c>
      <c r="F311" s="25" t="s">
        <v>839</v>
      </c>
      <c r="G311" s="26" t="s">
        <v>840</v>
      </c>
      <c r="H311" s="25">
        <v>1010</v>
      </c>
      <c r="I311" s="27">
        <v>0.5</v>
      </c>
      <c r="J311" s="27">
        <v>2980</v>
      </c>
      <c r="K311" s="28">
        <f t="shared" ref="K311:K372" si="12">ROUND(J311/0.35,-1)</f>
        <v>8510</v>
      </c>
      <c r="L311" s="29">
        <v>6000</v>
      </c>
      <c r="M311" s="29">
        <v>24</v>
      </c>
      <c r="N311" s="28">
        <f t="shared" ref="N311:N372" si="13">SUM(I311+M311)</f>
        <v>24.5</v>
      </c>
    </row>
    <row r="312" spans="1:15" x14ac:dyDescent="0.2">
      <c r="A312" s="24">
        <v>113</v>
      </c>
      <c r="C312" s="68">
        <v>42802</v>
      </c>
      <c r="D312" s="23" t="s">
        <v>841</v>
      </c>
      <c r="E312" s="24" t="s">
        <v>842</v>
      </c>
      <c r="F312" s="25" t="s">
        <v>843</v>
      </c>
      <c r="G312" s="26" t="s">
        <v>844</v>
      </c>
      <c r="H312" s="25">
        <v>3010</v>
      </c>
      <c r="I312" s="27">
        <v>0.5</v>
      </c>
      <c r="J312" s="27">
        <v>11710</v>
      </c>
      <c r="K312" s="28">
        <f t="shared" si="12"/>
        <v>33460</v>
      </c>
      <c r="L312" s="29">
        <v>61000</v>
      </c>
      <c r="M312" s="29">
        <v>244</v>
      </c>
      <c r="N312" s="28">
        <f t="shared" si="13"/>
        <v>244.5</v>
      </c>
    </row>
    <row r="313" spans="1:15" s="41" customFormat="1" x14ac:dyDescent="0.2">
      <c r="A313" s="40">
        <v>114</v>
      </c>
      <c r="B313" s="38"/>
      <c r="C313" s="70">
        <v>42802</v>
      </c>
      <c r="D313" s="39" t="s">
        <v>845</v>
      </c>
      <c r="E313" s="40" t="s">
        <v>846</v>
      </c>
      <c r="F313" s="41" t="s">
        <v>847</v>
      </c>
      <c r="G313" s="42" t="s">
        <v>848</v>
      </c>
      <c r="H313" s="41">
        <v>3010</v>
      </c>
      <c r="I313" s="43">
        <v>0.5</v>
      </c>
      <c r="J313" s="43">
        <v>49850</v>
      </c>
      <c r="K313" s="44">
        <f t="shared" si="12"/>
        <v>142430</v>
      </c>
      <c r="L313" s="45">
        <v>110000</v>
      </c>
      <c r="M313" s="45">
        <v>440</v>
      </c>
      <c r="N313" s="44">
        <f t="shared" si="13"/>
        <v>440.5</v>
      </c>
      <c r="O313" s="37"/>
    </row>
    <row r="314" spans="1:15" x14ac:dyDescent="0.2">
      <c r="N314" s="28">
        <f>SUM(N308:N313)</f>
        <v>1879</v>
      </c>
      <c r="O314" s="62">
        <v>62422</v>
      </c>
    </row>
    <row r="316" spans="1:15" x14ac:dyDescent="0.2">
      <c r="A316" s="24">
        <v>115</v>
      </c>
      <c r="C316" s="68">
        <v>42803</v>
      </c>
      <c r="D316" s="23" t="s">
        <v>713</v>
      </c>
      <c r="E316" s="24">
        <v>2.875</v>
      </c>
      <c r="F316" s="25" t="s">
        <v>716</v>
      </c>
      <c r="G316" s="26" t="s">
        <v>849</v>
      </c>
      <c r="H316" s="25" t="s">
        <v>850</v>
      </c>
      <c r="I316" s="27">
        <v>1</v>
      </c>
      <c r="J316" s="27">
        <v>78760</v>
      </c>
      <c r="K316" s="28">
        <f t="shared" si="12"/>
        <v>225030</v>
      </c>
      <c r="L316" s="29">
        <v>258000</v>
      </c>
      <c r="M316" s="29">
        <v>1032</v>
      </c>
      <c r="N316" s="28">
        <f t="shared" si="13"/>
        <v>1033</v>
      </c>
    </row>
    <row r="317" spans="1:15" x14ac:dyDescent="0.2">
      <c r="D317" s="23" t="s">
        <v>714</v>
      </c>
      <c r="E317" s="24">
        <v>53.752000000000002</v>
      </c>
      <c r="K317" s="28">
        <f t="shared" si="12"/>
        <v>0</v>
      </c>
      <c r="N317" s="28">
        <f t="shared" si="13"/>
        <v>0</v>
      </c>
    </row>
    <row r="318" spans="1:15" x14ac:dyDescent="0.2">
      <c r="K318" s="28">
        <f t="shared" si="12"/>
        <v>0</v>
      </c>
      <c r="N318" s="28">
        <f t="shared" si="13"/>
        <v>0</v>
      </c>
    </row>
    <row r="319" spans="1:15" s="41" customFormat="1" x14ac:dyDescent="0.2">
      <c r="A319" s="40" t="s">
        <v>851</v>
      </c>
      <c r="B319" s="38"/>
      <c r="C319" s="70">
        <v>42803</v>
      </c>
      <c r="D319" s="39" t="s">
        <v>852</v>
      </c>
      <c r="E319" s="40">
        <v>0.94199999999999995</v>
      </c>
      <c r="F319" s="41" t="s">
        <v>853</v>
      </c>
      <c r="G319" s="42" t="s">
        <v>854</v>
      </c>
      <c r="H319" s="41">
        <v>1180</v>
      </c>
      <c r="I319" s="43">
        <v>0.5</v>
      </c>
      <c r="J319" s="43">
        <v>11690</v>
      </c>
      <c r="K319" s="44">
        <f t="shared" si="12"/>
        <v>33400</v>
      </c>
      <c r="L319" s="45"/>
      <c r="M319" s="45"/>
      <c r="N319" s="44">
        <f t="shared" si="13"/>
        <v>0.5</v>
      </c>
      <c r="O319" s="37">
        <v>62468</v>
      </c>
    </row>
    <row r="320" spans="1:15" x14ac:dyDescent="0.2">
      <c r="N320" s="28">
        <f>SUM(N316:N319)</f>
        <v>1033.5</v>
      </c>
    </row>
    <row r="322" spans="1:15" x14ac:dyDescent="0.2">
      <c r="A322" s="24" t="s">
        <v>137</v>
      </c>
      <c r="C322" s="68">
        <v>42804</v>
      </c>
      <c r="D322" s="23" t="s">
        <v>855</v>
      </c>
      <c r="E322" s="24">
        <v>53.768000000000001</v>
      </c>
      <c r="F322" s="25" t="s">
        <v>856</v>
      </c>
      <c r="G322" s="26" t="s">
        <v>857</v>
      </c>
      <c r="H322" s="25">
        <v>1080</v>
      </c>
      <c r="I322" s="27">
        <v>0.5</v>
      </c>
      <c r="J322" s="27">
        <v>117920</v>
      </c>
      <c r="K322" s="28">
        <f t="shared" si="12"/>
        <v>336910</v>
      </c>
      <c r="N322" s="28">
        <f t="shared" si="13"/>
        <v>0.5</v>
      </c>
    </row>
    <row r="323" spans="1:15" x14ac:dyDescent="0.2">
      <c r="A323" s="24" t="s">
        <v>858</v>
      </c>
      <c r="C323" s="68">
        <v>42807</v>
      </c>
      <c r="D323" s="23" t="s">
        <v>859</v>
      </c>
      <c r="E323" s="24">
        <v>7.4960000000000004</v>
      </c>
      <c r="F323" s="25" t="s">
        <v>861</v>
      </c>
      <c r="G323" s="26" t="s">
        <v>862</v>
      </c>
      <c r="H323" s="25" t="s">
        <v>863</v>
      </c>
      <c r="I323" s="27">
        <v>1</v>
      </c>
      <c r="J323" s="27">
        <v>70460</v>
      </c>
      <c r="K323" s="28">
        <f t="shared" si="12"/>
        <v>201310</v>
      </c>
      <c r="N323" s="28">
        <f t="shared" si="13"/>
        <v>1</v>
      </c>
    </row>
    <row r="324" spans="1:15" x14ac:dyDescent="0.2">
      <c r="D324" s="23" t="s">
        <v>860</v>
      </c>
      <c r="E324" s="24">
        <v>30.466000000000001</v>
      </c>
      <c r="K324" s="28">
        <f t="shared" si="12"/>
        <v>0</v>
      </c>
      <c r="N324" s="28">
        <f t="shared" si="13"/>
        <v>0</v>
      </c>
    </row>
    <row r="325" spans="1:15" x14ac:dyDescent="0.2">
      <c r="A325" s="24" t="s">
        <v>864</v>
      </c>
      <c r="C325" s="68">
        <v>42807</v>
      </c>
      <c r="D325" s="23" t="s">
        <v>865</v>
      </c>
      <c r="E325" s="24">
        <v>17.773</v>
      </c>
      <c r="F325" s="25" t="s">
        <v>866</v>
      </c>
      <c r="G325" s="26" t="s">
        <v>867</v>
      </c>
      <c r="H325" s="25">
        <v>1020</v>
      </c>
      <c r="I325" s="27">
        <v>0.5</v>
      </c>
      <c r="J325" s="27">
        <v>22490</v>
      </c>
      <c r="K325" s="28">
        <f t="shared" si="12"/>
        <v>64260</v>
      </c>
      <c r="N325" s="28">
        <f t="shared" si="13"/>
        <v>0.5</v>
      </c>
    </row>
    <row r="326" spans="1:15" x14ac:dyDescent="0.2">
      <c r="A326" s="24" t="s">
        <v>868</v>
      </c>
      <c r="C326" s="68">
        <v>42807</v>
      </c>
      <c r="D326" s="23" t="s">
        <v>869</v>
      </c>
      <c r="E326" s="24" t="s">
        <v>166</v>
      </c>
      <c r="F326" s="25" t="s">
        <v>871</v>
      </c>
      <c r="G326" s="26" t="s">
        <v>872</v>
      </c>
      <c r="H326" s="25">
        <v>1190</v>
      </c>
      <c r="I326" s="27">
        <v>1</v>
      </c>
      <c r="J326" s="27">
        <v>10870</v>
      </c>
      <c r="K326" s="28">
        <f t="shared" si="12"/>
        <v>31060</v>
      </c>
      <c r="N326" s="28">
        <f t="shared" si="13"/>
        <v>1</v>
      </c>
    </row>
    <row r="327" spans="1:15" x14ac:dyDescent="0.2">
      <c r="D327" s="23" t="s">
        <v>870</v>
      </c>
      <c r="E327" s="24" t="s">
        <v>166</v>
      </c>
      <c r="K327" s="28">
        <f t="shared" si="12"/>
        <v>0</v>
      </c>
      <c r="N327" s="28">
        <f t="shared" si="13"/>
        <v>0</v>
      </c>
    </row>
    <row r="328" spans="1:15" x14ac:dyDescent="0.2">
      <c r="A328" s="24" t="s">
        <v>873</v>
      </c>
      <c r="C328" s="68">
        <v>42807</v>
      </c>
      <c r="D328" s="23" t="s">
        <v>874</v>
      </c>
      <c r="E328" s="24" t="s">
        <v>263</v>
      </c>
      <c r="F328" s="25" t="s">
        <v>876</v>
      </c>
      <c r="G328" s="26" t="s">
        <v>875</v>
      </c>
      <c r="H328" s="25">
        <v>2050</v>
      </c>
      <c r="I328" s="27">
        <v>0.5</v>
      </c>
      <c r="J328" s="27">
        <v>23340</v>
      </c>
      <c r="K328" s="28">
        <f t="shared" si="12"/>
        <v>66690</v>
      </c>
      <c r="N328" s="28">
        <f t="shared" si="13"/>
        <v>0.5</v>
      </c>
    </row>
    <row r="329" spans="1:15" x14ac:dyDescent="0.2">
      <c r="A329" s="24" t="s">
        <v>877</v>
      </c>
      <c r="C329" s="68">
        <v>42807</v>
      </c>
      <c r="D329" s="23" t="s">
        <v>878</v>
      </c>
      <c r="E329" s="24" t="s">
        <v>880</v>
      </c>
      <c r="F329" s="25" t="s">
        <v>881</v>
      </c>
      <c r="G329" s="26" t="s">
        <v>882</v>
      </c>
      <c r="H329" s="25">
        <v>3010</v>
      </c>
      <c r="I329" s="27">
        <v>1</v>
      </c>
      <c r="J329" s="27">
        <v>22800</v>
      </c>
      <c r="K329" s="28">
        <f t="shared" si="12"/>
        <v>65140</v>
      </c>
      <c r="N329" s="28">
        <f t="shared" si="13"/>
        <v>1</v>
      </c>
    </row>
    <row r="330" spans="1:15" x14ac:dyDescent="0.2">
      <c r="D330" s="23" t="s">
        <v>879</v>
      </c>
      <c r="E330" s="24" t="s">
        <v>880</v>
      </c>
      <c r="K330" s="28">
        <f t="shared" si="12"/>
        <v>0</v>
      </c>
      <c r="N330" s="28">
        <f t="shared" si="13"/>
        <v>0</v>
      </c>
    </row>
    <row r="331" spans="1:15" x14ac:dyDescent="0.2">
      <c r="A331" s="24" t="s">
        <v>883</v>
      </c>
      <c r="C331" s="68">
        <v>42807</v>
      </c>
      <c r="D331" s="23" t="s">
        <v>884</v>
      </c>
      <c r="E331" s="24">
        <v>5.8019999999999996</v>
      </c>
      <c r="F331" s="25" t="s">
        <v>885</v>
      </c>
      <c r="G331" s="26" t="s">
        <v>886</v>
      </c>
      <c r="H331" s="25">
        <v>1100</v>
      </c>
      <c r="I331" s="27">
        <v>0.5</v>
      </c>
      <c r="J331" s="27">
        <v>9490</v>
      </c>
      <c r="K331" s="28">
        <f t="shared" si="12"/>
        <v>27110</v>
      </c>
      <c r="N331" s="28">
        <f t="shared" si="13"/>
        <v>0.5</v>
      </c>
    </row>
    <row r="332" spans="1:15" x14ac:dyDescent="0.2">
      <c r="A332" s="24" t="s">
        <v>887</v>
      </c>
      <c r="C332" s="68">
        <v>42807</v>
      </c>
      <c r="D332" s="23" t="s">
        <v>888</v>
      </c>
      <c r="E332" s="24">
        <v>0.40200000000000002</v>
      </c>
      <c r="F332" s="25" t="s">
        <v>890</v>
      </c>
      <c r="G332" s="26" t="s">
        <v>891</v>
      </c>
      <c r="H332" s="25" t="s">
        <v>708</v>
      </c>
      <c r="I332" s="27">
        <v>1</v>
      </c>
      <c r="J332" s="27">
        <v>85060</v>
      </c>
      <c r="K332" s="28">
        <f t="shared" si="12"/>
        <v>243030</v>
      </c>
      <c r="N332" s="28">
        <f t="shared" si="13"/>
        <v>1</v>
      </c>
    </row>
    <row r="333" spans="1:15" x14ac:dyDescent="0.2">
      <c r="D333" s="23" t="s">
        <v>889</v>
      </c>
      <c r="E333" s="24">
        <v>34.575000000000003</v>
      </c>
      <c r="K333" s="28">
        <f t="shared" si="12"/>
        <v>0</v>
      </c>
      <c r="N333" s="28">
        <f t="shared" si="13"/>
        <v>0</v>
      </c>
    </row>
    <row r="334" spans="1:15" s="41" customFormat="1" x14ac:dyDescent="0.2">
      <c r="A334" s="40">
        <v>116</v>
      </c>
      <c r="B334" s="38"/>
      <c r="C334" s="70">
        <v>42807</v>
      </c>
      <c r="D334" s="39" t="s">
        <v>892</v>
      </c>
      <c r="E334" s="40">
        <v>0.254</v>
      </c>
      <c r="F334" s="41" t="s">
        <v>334</v>
      </c>
      <c r="G334" s="42" t="s">
        <v>893</v>
      </c>
      <c r="H334" s="41">
        <v>1030</v>
      </c>
      <c r="I334" s="43">
        <v>0.5</v>
      </c>
      <c r="J334" s="43">
        <v>360</v>
      </c>
      <c r="K334" s="44">
        <f t="shared" si="12"/>
        <v>1030</v>
      </c>
      <c r="L334" s="45">
        <v>4250</v>
      </c>
      <c r="M334" s="45">
        <v>17</v>
      </c>
      <c r="N334" s="44">
        <f t="shared" si="13"/>
        <v>17.5</v>
      </c>
      <c r="O334" s="37"/>
    </row>
    <row r="335" spans="1:15" x14ac:dyDescent="0.2">
      <c r="N335" s="28">
        <f>SUM(N322:N334)</f>
        <v>23.5</v>
      </c>
      <c r="O335" s="62">
        <v>62477</v>
      </c>
    </row>
    <row r="337" spans="1:15" x14ac:dyDescent="0.2">
      <c r="A337" s="24" t="s">
        <v>894</v>
      </c>
      <c r="C337" s="68">
        <v>42807</v>
      </c>
      <c r="D337" s="23" t="s">
        <v>895</v>
      </c>
      <c r="E337" s="24">
        <v>0.21</v>
      </c>
      <c r="F337" s="25" t="s">
        <v>896</v>
      </c>
      <c r="G337" s="26" t="s">
        <v>897</v>
      </c>
      <c r="H337" s="25">
        <v>3010</v>
      </c>
      <c r="I337" s="27">
        <v>0.5</v>
      </c>
      <c r="J337" s="27">
        <v>36500</v>
      </c>
      <c r="K337" s="28">
        <f t="shared" si="12"/>
        <v>104290</v>
      </c>
      <c r="N337" s="28">
        <f t="shared" si="13"/>
        <v>0.5</v>
      </c>
    </row>
    <row r="338" spans="1:15" x14ac:dyDescent="0.2">
      <c r="A338" s="24">
        <v>117</v>
      </c>
      <c r="C338" s="68">
        <v>42807</v>
      </c>
      <c r="D338" s="23" t="s">
        <v>898</v>
      </c>
      <c r="E338" s="24">
        <v>16.959</v>
      </c>
      <c r="F338" s="25" t="s">
        <v>899</v>
      </c>
      <c r="G338" s="26" t="s">
        <v>900</v>
      </c>
      <c r="H338" s="25">
        <v>1170</v>
      </c>
      <c r="I338" s="27">
        <v>0.5</v>
      </c>
      <c r="J338" s="27">
        <v>16590</v>
      </c>
      <c r="K338" s="28">
        <f t="shared" si="12"/>
        <v>47400</v>
      </c>
      <c r="L338" s="29">
        <v>57000</v>
      </c>
      <c r="M338" s="29">
        <v>228</v>
      </c>
      <c r="N338" s="28">
        <f t="shared" si="13"/>
        <v>228.5</v>
      </c>
    </row>
    <row r="339" spans="1:15" x14ac:dyDescent="0.2">
      <c r="A339" s="24" t="s">
        <v>901</v>
      </c>
      <c r="C339" s="68">
        <v>42808</v>
      </c>
      <c r="D339" s="23" t="s">
        <v>902</v>
      </c>
      <c r="E339" s="24">
        <v>8</v>
      </c>
      <c r="F339" s="25" t="s">
        <v>904</v>
      </c>
      <c r="G339" s="26" t="s">
        <v>905</v>
      </c>
      <c r="H339" s="25">
        <v>1050</v>
      </c>
      <c r="I339" s="27">
        <v>1</v>
      </c>
      <c r="J339" s="27">
        <v>25010</v>
      </c>
      <c r="K339" s="28">
        <f t="shared" si="12"/>
        <v>71460</v>
      </c>
      <c r="N339" s="28">
        <f t="shared" si="13"/>
        <v>1</v>
      </c>
    </row>
    <row r="340" spans="1:15" x14ac:dyDescent="0.2">
      <c r="D340" s="23" t="s">
        <v>903</v>
      </c>
      <c r="E340" s="24">
        <v>2</v>
      </c>
      <c r="F340" s="25" t="s">
        <v>129</v>
      </c>
      <c r="G340" s="26" t="s">
        <v>129</v>
      </c>
      <c r="K340" s="28">
        <f t="shared" si="12"/>
        <v>0</v>
      </c>
      <c r="N340" s="28">
        <f t="shared" si="13"/>
        <v>0</v>
      </c>
    </row>
    <row r="341" spans="1:15" x14ac:dyDescent="0.2">
      <c r="A341" s="24">
        <v>118</v>
      </c>
      <c r="C341" s="68">
        <v>42808</v>
      </c>
      <c r="D341" s="23" t="s">
        <v>906</v>
      </c>
      <c r="E341" s="24">
        <v>3.5</v>
      </c>
      <c r="F341" s="25" t="s">
        <v>908</v>
      </c>
      <c r="G341" s="26" t="s">
        <v>909</v>
      </c>
      <c r="H341" s="25">
        <v>3010</v>
      </c>
      <c r="I341" s="27">
        <v>1</v>
      </c>
      <c r="J341" s="27">
        <v>27870</v>
      </c>
      <c r="K341" s="28">
        <f t="shared" si="12"/>
        <v>79630</v>
      </c>
      <c r="L341" s="29">
        <v>120000</v>
      </c>
      <c r="M341" s="29">
        <v>480</v>
      </c>
      <c r="N341" s="28">
        <f t="shared" si="13"/>
        <v>481</v>
      </c>
    </row>
    <row r="342" spans="1:15" x14ac:dyDescent="0.2">
      <c r="D342" s="23" t="s">
        <v>907</v>
      </c>
      <c r="E342" s="24">
        <v>24.317</v>
      </c>
      <c r="F342" s="25" t="s">
        <v>129</v>
      </c>
      <c r="G342" s="26" t="s">
        <v>129</v>
      </c>
      <c r="H342" s="25">
        <v>1190</v>
      </c>
      <c r="K342" s="28">
        <f t="shared" si="12"/>
        <v>0</v>
      </c>
      <c r="N342" s="28">
        <f t="shared" si="13"/>
        <v>0</v>
      </c>
    </row>
    <row r="343" spans="1:15" x14ac:dyDescent="0.2">
      <c r="A343" s="24">
        <v>119</v>
      </c>
      <c r="C343" s="68">
        <v>42808</v>
      </c>
      <c r="D343" s="23" t="s">
        <v>910</v>
      </c>
      <c r="E343" s="24">
        <v>13.616</v>
      </c>
      <c r="F343" s="25" t="s">
        <v>911</v>
      </c>
      <c r="G343" s="26" t="s">
        <v>912</v>
      </c>
      <c r="H343" s="25">
        <v>1220</v>
      </c>
      <c r="I343" s="27">
        <v>0.5</v>
      </c>
      <c r="J343" s="27">
        <v>21200</v>
      </c>
      <c r="K343" s="28">
        <f t="shared" si="12"/>
        <v>60570</v>
      </c>
      <c r="L343" s="29">
        <v>108928</v>
      </c>
      <c r="M343" s="29">
        <v>436</v>
      </c>
      <c r="N343" s="28">
        <f t="shared" si="13"/>
        <v>436.5</v>
      </c>
    </row>
    <row r="344" spans="1:15" x14ac:dyDescent="0.2">
      <c r="A344" s="24">
        <v>120</v>
      </c>
      <c r="B344" s="22" t="s">
        <v>145</v>
      </c>
      <c r="C344" s="68">
        <v>42808</v>
      </c>
      <c r="D344" s="23" t="s">
        <v>913</v>
      </c>
      <c r="E344" s="24">
        <v>2.4239999999999999</v>
      </c>
      <c r="F344" s="25" t="s">
        <v>914</v>
      </c>
      <c r="G344" s="26" t="s">
        <v>915</v>
      </c>
      <c r="H344" s="25">
        <v>1040</v>
      </c>
      <c r="I344" s="27">
        <v>0.5</v>
      </c>
      <c r="J344" s="27">
        <v>19890</v>
      </c>
      <c r="K344" s="28">
        <f t="shared" si="12"/>
        <v>56830</v>
      </c>
      <c r="L344" s="29">
        <v>19000</v>
      </c>
      <c r="M344" s="29">
        <v>76</v>
      </c>
      <c r="N344" s="28">
        <f t="shared" si="13"/>
        <v>76.5</v>
      </c>
    </row>
    <row r="345" spans="1:15" s="41" customFormat="1" x14ac:dyDescent="0.2">
      <c r="A345" s="40">
        <v>121</v>
      </c>
      <c r="B345" s="38" t="s">
        <v>145</v>
      </c>
      <c r="C345" s="70">
        <v>42808</v>
      </c>
      <c r="D345" s="39" t="s">
        <v>916</v>
      </c>
      <c r="E345" s="40">
        <v>1.6516999999999999</v>
      </c>
      <c r="F345" s="41" t="s">
        <v>917</v>
      </c>
      <c r="G345" s="42" t="s">
        <v>918</v>
      </c>
      <c r="H345" s="41">
        <v>2020</v>
      </c>
      <c r="I345" s="43">
        <v>0.5</v>
      </c>
      <c r="J345" s="43">
        <v>5490</v>
      </c>
      <c r="K345" s="44">
        <f t="shared" si="12"/>
        <v>15690</v>
      </c>
      <c r="L345" s="45">
        <v>2773.59</v>
      </c>
      <c r="M345" s="45">
        <v>11.1</v>
      </c>
      <c r="N345" s="44">
        <f t="shared" si="13"/>
        <v>11.6</v>
      </c>
      <c r="O345" s="37"/>
    </row>
    <row r="346" spans="1:15" x14ac:dyDescent="0.2">
      <c r="N346" s="28">
        <f>SUM(N337:N345)</f>
        <v>1235.5999999999999</v>
      </c>
      <c r="O346" s="62">
        <v>62505</v>
      </c>
    </row>
    <row r="348" spans="1:15" x14ac:dyDescent="0.2">
      <c r="A348" s="24">
        <v>122</v>
      </c>
      <c r="C348" s="68">
        <v>42809</v>
      </c>
      <c r="D348" s="23" t="s">
        <v>919</v>
      </c>
      <c r="E348" s="24" t="s">
        <v>636</v>
      </c>
      <c r="F348" s="25" t="s">
        <v>920</v>
      </c>
      <c r="G348" s="26" t="s">
        <v>921</v>
      </c>
      <c r="H348" s="25">
        <v>1140</v>
      </c>
      <c r="I348" s="27">
        <v>0.5</v>
      </c>
      <c r="J348" s="27">
        <v>21670</v>
      </c>
      <c r="K348" s="28">
        <f t="shared" si="12"/>
        <v>61910</v>
      </c>
      <c r="L348" s="29">
        <v>75000</v>
      </c>
      <c r="M348" s="29">
        <v>300</v>
      </c>
      <c r="N348" s="28">
        <f t="shared" si="13"/>
        <v>300.5</v>
      </c>
    </row>
    <row r="349" spans="1:15" x14ac:dyDescent="0.2">
      <c r="A349" s="24">
        <v>123</v>
      </c>
      <c r="C349" s="68">
        <v>42809</v>
      </c>
      <c r="D349" s="23" t="s">
        <v>922</v>
      </c>
      <c r="E349" s="24">
        <v>2</v>
      </c>
      <c r="F349" s="25" t="s">
        <v>923</v>
      </c>
      <c r="G349" s="26" t="s">
        <v>924</v>
      </c>
      <c r="H349" s="25">
        <v>1180</v>
      </c>
      <c r="I349" s="27">
        <v>0.5</v>
      </c>
      <c r="J349" s="27">
        <v>20520</v>
      </c>
      <c r="K349" s="28">
        <f t="shared" si="12"/>
        <v>58630</v>
      </c>
      <c r="L349" s="29">
        <v>44000</v>
      </c>
      <c r="M349" s="29">
        <v>176</v>
      </c>
      <c r="N349" s="28">
        <f t="shared" si="13"/>
        <v>176.5</v>
      </c>
    </row>
    <row r="350" spans="1:15" x14ac:dyDescent="0.2">
      <c r="A350" s="24">
        <v>124</v>
      </c>
      <c r="C350" s="68">
        <v>42809</v>
      </c>
      <c r="D350" s="23" t="s">
        <v>925</v>
      </c>
      <c r="E350" s="24">
        <v>5.0490000000000004</v>
      </c>
      <c r="F350" s="25" t="s">
        <v>926</v>
      </c>
      <c r="G350" s="26" t="s">
        <v>927</v>
      </c>
      <c r="H350" s="25">
        <v>1100</v>
      </c>
      <c r="I350" s="27">
        <v>0.5</v>
      </c>
      <c r="J350" s="27">
        <v>5300</v>
      </c>
      <c r="K350" s="28">
        <f t="shared" si="12"/>
        <v>15140</v>
      </c>
      <c r="L350" s="29">
        <v>10000</v>
      </c>
      <c r="M350" s="29">
        <v>40</v>
      </c>
      <c r="N350" s="28">
        <f t="shared" si="13"/>
        <v>40.5</v>
      </c>
    </row>
    <row r="351" spans="1:15" x14ac:dyDescent="0.2">
      <c r="A351" s="24" t="s">
        <v>928</v>
      </c>
      <c r="C351" s="68">
        <v>42809</v>
      </c>
      <c r="D351" s="23" t="s">
        <v>929</v>
      </c>
      <c r="E351" s="24" t="s">
        <v>932</v>
      </c>
      <c r="F351" s="25" t="s">
        <v>933</v>
      </c>
      <c r="G351" s="26" t="s">
        <v>934</v>
      </c>
      <c r="H351" s="25" t="s">
        <v>935</v>
      </c>
      <c r="I351" s="27">
        <v>1.5</v>
      </c>
      <c r="J351" s="27">
        <v>41210</v>
      </c>
      <c r="K351" s="28">
        <f t="shared" si="12"/>
        <v>117740</v>
      </c>
      <c r="N351" s="28">
        <f t="shared" si="13"/>
        <v>1.5</v>
      </c>
    </row>
    <row r="352" spans="1:15" x14ac:dyDescent="0.2">
      <c r="D352" s="23" t="s">
        <v>930</v>
      </c>
      <c r="E352" s="24">
        <v>6.15</v>
      </c>
      <c r="K352" s="28">
        <f t="shared" si="12"/>
        <v>0</v>
      </c>
      <c r="N352" s="28">
        <f t="shared" si="13"/>
        <v>0</v>
      </c>
    </row>
    <row r="353" spans="1:15" x14ac:dyDescent="0.2">
      <c r="D353" s="23" t="s">
        <v>931</v>
      </c>
      <c r="E353" s="24" t="s">
        <v>932</v>
      </c>
      <c r="K353" s="28">
        <f t="shared" si="12"/>
        <v>0</v>
      </c>
      <c r="N353" s="28">
        <f t="shared" si="13"/>
        <v>0</v>
      </c>
    </row>
    <row r="354" spans="1:15" s="41" customFormat="1" x14ac:dyDescent="0.2">
      <c r="A354" s="40">
        <v>125</v>
      </c>
      <c r="B354" s="38"/>
      <c r="C354" s="70">
        <v>42809</v>
      </c>
      <c r="D354" s="39" t="s">
        <v>936</v>
      </c>
      <c r="E354" s="40">
        <v>11.914</v>
      </c>
      <c r="F354" s="41" t="s">
        <v>937</v>
      </c>
      <c r="G354" s="42" t="s">
        <v>938</v>
      </c>
      <c r="H354" s="41">
        <v>1220</v>
      </c>
      <c r="I354" s="43">
        <v>0.5</v>
      </c>
      <c r="J354" s="43">
        <v>38960</v>
      </c>
      <c r="K354" s="44">
        <f t="shared" si="12"/>
        <v>111310</v>
      </c>
      <c r="L354" s="45">
        <v>153000</v>
      </c>
      <c r="M354" s="45">
        <v>612</v>
      </c>
      <c r="N354" s="44">
        <f t="shared" si="13"/>
        <v>612.5</v>
      </c>
      <c r="O354" s="37"/>
    </row>
    <row r="355" spans="1:15" x14ac:dyDescent="0.2">
      <c r="N355" s="28">
        <f>SUM(N348:N354)</f>
        <v>1131.5</v>
      </c>
      <c r="O355" s="62">
        <v>62516</v>
      </c>
    </row>
    <row r="357" spans="1:15" x14ac:dyDescent="0.2">
      <c r="A357" s="24" t="s">
        <v>939</v>
      </c>
      <c r="C357" s="68">
        <v>42810</v>
      </c>
      <c r="D357" s="23" t="s">
        <v>940</v>
      </c>
      <c r="E357" s="24" t="s">
        <v>941</v>
      </c>
      <c r="F357" s="25" t="s">
        <v>942</v>
      </c>
      <c r="G357" s="26" t="s">
        <v>943</v>
      </c>
      <c r="H357" s="25">
        <v>3010</v>
      </c>
      <c r="I357" s="27">
        <v>0.5</v>
      </c>
      <c r="J357" s="27">
        <v>23840</v>
      </c>
      <c r="K357" s="28">
        <f t="shared" si="12"/>
        <v>68110</v>
      </c>
      <c r="N357" s="28">
        <f t="shared" si="13"/>
        <v>0.5</v>
      </c>
    </row>
    <row r="358" spans="1:15" x14ac:dyDescent="0.2">
      <c r="A358" s="24" t="s">
        <v>944</v>
      </c>
      <c r="C358" s="68">
        <v>42811</v>
      </c>
      <c r="D358" s="23" t="s">
        <v>945</v>
      </c>
      <c r="E358" s="24">
        <v>0.64</v>
      </c>
      <c r="F358" s="25" t="s">
        <v>947</v>
      </c>
      <c r="G358" s="26" t="s">
        <v>948</v>
      </c>
      <c r="H358" s="25">
        <v>1150</v>
      </c>
      <c r="I358" s="27">
        <v>1</v>
      </c>
      <c r="J358" s="27">
        <v>35680</v>
      </c>
      <c r="K358" s="28">
        <f t="shared" si="12"/>
        <v>101940</v>
      </c>
      <c r="N358" s="28">
        <f t="shared" si="13"/>
        <v>1</v>
      </c>
    </row>
    <row r="359" spans="1:15" x14ac:dyDescent="0.2">
      <c r="D359" s="23" t="s">
        <v>946</v>
      </c>
      <c r="E359" s="24">
        <v>0.46</v>
      </c>
      <c r="F359" s="25" t="s">
        <v>129</v>
      </c>
      <c r="G359" s="26" t="s">
        <v>129</v>
      </c>
      <c r="K359" s="28">
        <f t="shared" si="12"/>
        <v>0</v>
      </c>
      <c r="N359" s="28">
        <f t="shared" si="13"/>
        <v>0</v>
      </c>
    </row>
    <row r="360" spans="1:15" x14ac:dyDescent="0.2">
      <c r="A360" s="24">
        <v>126</v>
      </c>
      <c r="C360" s="68">
        <v>42811</v>
      </c>
      <c r="D360" s="23" t="s">
        <v>949</v>
      </c>
      <c r="E360" s="24">
        <v>0.10100000000000001</v>
      </c>
      <c r="F360" s="25" t="s">
        <v>951</v>
      </c>
      <c r="G360" s="26" t="s">
        <v>952</v>
      </c>
      <c r="H360" s="25">
        <v>1150</v>
      </c>
      <c r="I360" s="27">
        <v>1</v>
      </c>
      <c r="J360" s="27">
        <v>3400</v>
      </c>
      <c r="K360" s="28">
        <f t="shared" si="12"/>
        <v>9710</v>
      </c>
      <c r="L360" s="29">
        <v>18000</v>
      </c>
      <c r="M360" s="29">
        <v>72</v>
      </c>
      <c r="N360" s="28">
        <f t="shared" si="13"/>
        <v>73</v>
      </c>
    </row>
    <row r="361" spans="1:15" x14ac:dyDescent="0.2">
      <c r="D361" s="23" t="s">
        <v>950</v>
      </c>
      <c r="E361" s="24">
        <v>0.2107</v>
      </c>
      <c r="F361" s="25" t="s">
        <v>129</v>
      </c>
      <c r="G361" s="26" t="s">
        <v>129</v>
      </c>
      <c r="K361" s="28">
        <f t="shared" si="12"/>
        <v>0</v>
      </c>
      <c r="N361" s="28">
        <f t="shared" si="13"/>
        <v>0</v>
      </c>
    </row>
    <row r="362" spans="1:15" x14ac:dyDescent="0.2">
      <c r="A362" s="24">
        <v>127</v>
      </c>
      <c r="C362" s="68">
        <v>42811</v>
      </c>
      <c r="D362" s="23" t="s">
        <v>953</v>
      </c>
      <c r="E362" s="24">
        <v>30.9741</v>
      </c>
      <c r="F362" s="25" t="s">
        <v>954</v>
      </c>
      <c r="G362" s="26" t="s">
        <v>955</v>
      </c>
      <c r="H362" s="25">
        <v>1150</v>
      </c>
      <c r="I362" s="27">
        <v>0.5</v>
      </c>
      <c r="J362" s="27">
        <v>23700</v>
      </c>
      <c r="K362" s="28">
        <f t="shared" si="12"/>
        <v>67710</v>
      </c>
      <c r="L362" s="29">
        <v>25000</v>
      </c>
      <c r="M362" s="29">
        <v>100</v>
      </c>
      <c r="N362" s="28">
        <f t="shared" si="13"/>
        <v>100.5</v>
      </c>
    </row>
    <row r="363" spans="1:15" x14ac:dyDescent="0.2">
      <c r="A363" s="24">
        <v>128</v>
      </c>
      <c r="C363" s="68">
        <v>42814</v>
      </c>
      <c r="D363" s="23" t="s">
        <v>956</v>
      </c>
      <c r="E363" s="24">
        <v>33.432000000000002</v>
      </c>
      <c r="F363" s="25" t="s">
        <v>957</v>
      </c>
      <c r="G363" s="26" t="s">
        <v>958</v>
      </c>
      <c r="H363" s="25">
        <v>1040</v>
      </c>
      <c r="I363" s="27">
        <v>0.5</v>
      </c>
      <c r="J363" s="27">
        <v>44760</v>
      </c>
      <c r="K363" s="28">
        <f t="shared" si="12"/>
        <v>127890</v>
      </c>
      <c r="L363" s="29">
        <v>135500</v>
      </c>
      <c r="M363" s="29">
        <v>542</v>
      </c>
      <c r="N363" s="28">
        <f t="shared" si="13"/>
        <v>542.5</v>
      </c>
    </row>
    <row r="364" spans="1:15" x14ac:dyDescent="0.2">
      <c r="A364" s="24">
        <v>129</v>
      </c>
      <c r="C364" s="68">
        <v>42814</v>
      </c>
      <c r="D364" s="23" t="s">
        <v>959</v>
      </c>
      <c r="E364" s="24">
        <v>32.799999999999997</v>
      </c>
      <c r="F364" s="25" t="s">
        <v>960</v>
      </c>
      <c r="G364" s="26" t="s">
        <v>961</v>
      </c>
      <c r="H364" s="25">
        <v>1020</v>
      </c>
      <c r="I364" s="27">
        <v>0.5</v>
      </c>
      <c r="J364" s="27">
        <v>39420</v>
      </c>
      <c r="K364" s="28">
        <f t="shared" si="12"/>
        <v>112630</v>
      </c>
      <c r="L364" s="29">
        <v>154160</v>
      </c>
      <c r="M364" s="29">
        <v>616.64</v>
      </c>
      <c r="N364" s="28">
        <f t="shared" si="13"/>
        <v>617.14</v>
      </c>
    </row>
    <row r="365" spans="1:15" x14ac:dyDescent="0.2">
      <c r="A365" s="24" t="s">
        <v>962</v>
      </c>
      <c r="C365" s="68">
        <v>42814</v>
      </c>
      <c r="D365" s="23" t="s">
        <v>963</v>
      </c>
      <c r="E365" s="24">
        <v>41.808799999999998</v>
      </c>
      <c r="F365" s="25" t="s">
        <v>964</v>
      </c>
      <c r="G365" s="26" t="s">
        <v>965</v>
      </c>
      <c r="H365" s="25">
        <v>1010</v>
      </c>
      <c r="I365" s="27">
        <v>0.5</v>
      </c>
      <c r="J365" s="27">
        <v>65430</v>
      </c>
      <c r="K365" s="28">
        <f t="shared" si="12"/>
        <v>186940</v>
      </c>
      <c r="N365" s="28">
        <f t="shared" si="13"/>
        <v>0.5</v>
      </c>
    </row>
    <row r="366" spans="1:15" x14ac:dyDescent="0.2">
      <c r="A366" s="24">
        <v>130</v>
      </c>
      <c r="C366" s="68">
        <v>42814</v>
      </c>
      <c r="D366" s="23" t="s">
        <v>966</v>
      </c>
      <c r="E366" s="24" t="s">
        <v>424</v>
      </c>
      <c r="F366" s="25" t="s">
        <v>967</v>
      </c>
      <c r="G366" s="26" t="s">
        <v>968</v>
      </c>
      <c r="H366" s="25">
        <v>2020</v>
      </c>
      <c r="I366" s="27">
        <v>0.5</v>
      </c>
      <c r="J366" s="27">
        <v>18130</v>
      </c>
      <c r="K366" s="28">
        <f t="shared" si="12"/>
        <v>51800</v>
      </c>
      <c r="L366" s="29">
        <v>71000</v>
      </c>
      <c r="M366" s="29">
        <v>284</v>
      </c>
      <c r="N366" s="28">
        <f t="shared" si="13"/>
        <v>284.5</v>
      </c>
    </row>
    <row r="367" spans="1:15" x14ac:dyDescent="0.2">
      <c r="A367" s="24">
        <v>131</v>
      </c>
      <c r="C367" s="68">
        <v>42814</v>
      </c>
      <c r="D367" s="23" t="s">
        <v>969</v>
      </c>
      <c r="E367" s="24" t="s">
        <v>970</v>
      </c>
      <c r="F367" s="25" t="s">
        <v>971</v>
      </c>
      <c r="G367" s="26" t="s">
        <v>972</v>
      </c>
      <c r="H367" s="25">
        <v>1190</v>
      </c>
      <c r="I367" s="27">
        <v>0.5</v>
      </c>
      <c r="J367" s="27">
        <v>13980</v>
      </c>
      <c r="K367" s="28">
        <f t="shared" si="12"/>
        <v>39940</v>
      </c>
      <c r="L367" s="29">
        <v>24000</v>
      </c>
      <c r="M367" s="29">
        <v>96</v>
      </c>
      <c r="N367" s="28">
        <f t="shared" si="13"/>
        <v>96.5</v>
      </c>
    </row>
    <row r="368" spans="1:15" x14ac:dyDescent="0.2">
      <c r="A368" s="24" t="s">
        <v>973</v>
      </c>
      <c r="C368" s="68">
        <v>42814</v>
      </c>
      <c r="D368" s="23" t="s">
        <v>974</v>
      </c>
      <c r="E368" s="24" t="s">
        <v>975</v>
      </c>
      <c r="F368" s="25" t="s">
        <v>976</v>
      </c>
      <c r="G368" s="26" t="s">
        <v>977</v>
      </c>
      <c r="H368" s="25">
        <v>1050</v>
      </c>
      <c r="I368" s="27">
        <v>0.5</v>
      </c>
      <c r="J368" s="27">
        <v>1200</v>
      </c>
      <c r="K368" s="28">
        <f t="shared" si="12"/>
        <v>3430</v>
      </c>
      <c r="N368" s="28">
        <f t="shared" si="13"/>
        <v>0.5</v>
      </c>
    </row>
    <row r="369" spans="1:14" x14ac:dyDescent="0.2">
      <c r="A369" s="24">
        <v>133</v>
      </c>
      <c r="C369" s="68">
        <v>42814</v>
      </c>
      <c r="D369" s="23" t="s">
        <v>978</v>
      </c>
      <c r="E369" s="24">
        <v>40</v>
      </c>
      <c r="F369" s="25" t="s">
        <v>979</v>
      </c>
      <c r="G369" s="26" t="s">
        <v>980</v>
      </c>
      <c r="H369" s="25">
        <v>1070</v>
      </c>
      <c r="I369" s="27">
        <v>0.5</v>
      </c>
      <c r="J369" s="27">
        <v>85810</v>
      </c>
      <c r="K369" s="28">
        <f t="shared" si="12"/>
        <v>245170</v>
      </c>
      <c r="L369" s="29">
        <v>324000</v>
      </c>
      <c r="M369" s="29">
        <v>1296</v>
      </c>
      <c r="N369" s="28">
        <f t="shared" si="13"/>
        <v>1296.5</v>
      </c>
    </row>
    <row r="370" spans="1:14" x14ac:dyDescent="0.2">
      <c r="A370" s="24">
        <v>134</v>
      </c>
      <c r="C370" s="68">
        <v>42814</v>
      </c>
      <c r="D370" s="23" t="s">
        <v>981</v>
      </c>
      <c r="E370" s="24">
        <v>5.0039999999999996</v>
      </c>
      <c r="F370" s="25" t="s">
        <v>982</v>
      </c>
      <c r="G370" s="26" t="s">
        <v>983</v>
      </c>
      <c r="H370" s="25">
        <v>1100</v>
      </c>
      <c r="I370" s="27">
        <v>0.5</v>
      </c>
      <c r="J370" s="27">
        <v>54980</v>
      </c>
      <c r="K370" s="28">
        <f t="shared" si="12"/>
        <v>157090</v>
      </c>
      <c r="L370" s="29">
        <v>189000</v>
      </c>
      <c r="M370" s="29">
        <v>756</v>
      </c>
      <c r="N370" s="28">
        <f t="shared" si="13"/>
        <v>756.5</v>
      </c>
    </row>
    <row r="371" spans="1:14" x14ac:dyDescent="0.2">
      <c r="A371" s="24">
        <v>135</v>
      </c>
      <c r="C371" s="68">
        <v>42814</v>
      </c>
      <c r="D371" s="23" t="s">
        <v>984</v>
      </c>
      <c r="E371" s="24">
        <v>0.17219999999999999</v>
      </c>
      <c r="F371" s="25" t="s">
        <v>985</v>
      </c>
      <c r="G371" s="26" t="s">
        <v>986</v>
      </c>
      <c r="H371" s="25">
        <v>3010</v>
      </c>
      <c r="I371" s="27">
        <v>0.5</v>
      </c>
      <c r="J371" s="27">
        <v>56750</v>
      </c>
      <c r="K371" s="28">
        <f t="shared" si="12"/>
        <v>162140</v>
      </c>
      <c r="L371" s="29">
        <v>61500</v>
      </c>
      <c r="M371" s="29">
        <v>246</v>
      </c>
      <c r="N371" s="28">
        <f t="shared" si="13"/>
        <v>246.5</v>
      </c>
    </row>
    <row r="372" spans="1:14" x14ac:dyDescent="0.2">
      <c r="A372" s="24" t="s">
        <v>987</v>
      </c>
      <c r="C372" s="68">
        <v>42814</v>
      </c>
      <c r="D372" s="23" t="s">
        <v>988</v>
      </c>
      <c r="E372" s="24">
        <v>1</v>
      </c>
      <c r="F372" s="25" t="s">
        <v>989</v>
      </c>
      <c r="G372" s="26" t="s">
        <v>990</v>
      </c>
      <c r="H372" s="25">
        <v>1110</v>
      </c>
      <c r="I372" s="27">
        <v>0.5</v>
      </c>
      <c r="J372" s="27">
        <v>980</v>
      </c>
      <c r="K372" s="28">
        <f t="shared" si="12"/>
        <v>2800</v>
      </c>
      <c r="N372" s="28">
        <f t="shared" si="13"/>
        <v>0.5</v>
      </c>
    </row>
    <row r="373" spans="1:14" x14ac:dyDescent="0.2">
      <c r="A373" s="24" t="s">
        <v>991</v>
      </c>
      <c r="C373" s="68">
        <v>42814</v>
      </c>
      <c r="D373" s="23" t="s">
        <v>992</v>
      </c>
      <c r="E373" s="24">
        <v>1.0009999999999999</v>
      </c>
      <c r="F373" s="25" t="s">
        <v>989</v>
      </c>
      <c r="G373" s="26" t="s">
        <v>993</v>
      </c>
      <c r="H373" s="25">
        <v>1110</v>
      </c>
      <c r="I373" s="27">
        <v>0.5</v>
      </c>
      <c r="J373" s="27">
        <v>9780</v>
      </c>
      <c r="K373" s="28">
        <f t="shared" ref="K373:K432" si="14">ROUND(J373/0.35,-1)</f>
        <v>27940</v>
      </c>
      <c r="N373" s="28">
        <f t="shared" ref="N373:N432" si="15">SUM(I373+M373)</f>
        <v>0.5</v>
      </c>
    </row>
    <row r="374" spans="1:14" x14ac:dyDescent="0.2">
      <c r="A374" s="24" t="s">
        <v>994</v>
      </c>
      <c r="C374" s="68">
        <v>42815</v>
      </c>
      <c r="D374" s="23" t="s">
        <v>995</v>
      </c>
      <c r="E374" s="24" t="s">
        <v>143</v>
      </c>
      <c r="F374" s="25" t="s">
        <v>997</v>
      </c>
      <c r="G374" s="26" t="s">
        <v>998</v>
      </c>
      <c r="H374" s="25">
        <v>3010</v>
      </c>
      <c r="I374" s="27">
        <v>1</v>
      </c>
      <c r="J374" s="27">
        <v>35930</v>
      </c>
      <c r="K374" s="28">
        <f t="shared" si="14"/>
        <v>102660</v>
      </c>
      <c r="N374" s="28">
        <f t="shared" si="15"/>
        <v>1</v>
      </c>
    </row>
    <row r="375" spans="1:14" x14ac:dyDescent="0.2">
      <c r="D375" s="23" t="s">
        <v>996</v>
      </c>
      <c r="E375" s="24" t="s">
        <v>166</v>
      </c>
      <c r="F375" s="25" t="s">
        <v>129</v>
      </c>
      <c r="G375" s="26" t="s">
        <v>129</v>
      </c>
      <c r="K375" s="28">
        <f t="shared" si="14"/>
        <v>0</v>
      </c>
      <c r="N375" s="28">
        <f t="shared" si="15"/>
        <v>0</v>
      </c>
    </row>
    <row r="376" spans="1:14" x14ac:dyDescent="0.2">
      <c r="A376" s="24">
        <v>136</v>
      </c>
      <c r="C376" s="68">
        <v>42815</v>
      </c>
      <c r="D376" s="23" t="s">
        <v>999</v>
      </c>
      <c r="E376" s="24">
        <v>20.050999999999998</v>
      </c>
      <c r="F376" s="25" t="s">
        <v>111</v>
      </c>
      <c r="G376" s="26" t="s">
        <v>1000</v>
      </c>
      <c r="H376" s="25">
        <v>1020</v>
      </c>
      <c r="I376" s="27">
        <v>0.5</v>
      </c>
      <c r="J376" s="27">
        <v>25380</v>
      </c>
      <c r="K376" s="28">
        <f t="shared" si="14"/>
        <v>72510</v>
      </c>
      <c r="L376" s="29">
        <v>78400</v>
      </c>
      <c r="M376" s="29">
        <v>313.60000000000002</v>
      </c>
      <c r="N376" s="28">
        <f t="shared" si="15"/>
        <v>314.10000000000002</v>
      </c>
    </row>
    <row r="377" spans="1:14" x14ac:dyDescent="0.2">
      <c r="A377" s="24" t="s">
        <v>1001</v>
      </c>
      <c r="C377" s="68">
        <v>42815</v>
      </c>
      <c r="D377" s="23" t="s">
        <v>1002</v>
      </c>
      <c r="E377" s="24">
        <v>2.5</v>
      </c>
      <c r="F377" s="25" t="s">
        <v>388</v>
      </c>
      <c r="G377" s="26" t="s">
        <v>1003</v>
      </c>
      <c r="H377" s="25">
        <v>1030</v>
      </c>
      <c r="I377" s="27">
        <v>0.5</v>
      </c>
      <c r="J377" s="27">
        <v>49820</v>
      </c>
      <c r="K377" s="28">
        <f t="shared" si="14"/>
        <v>142340</v>
      </c>
      <c r="N377" s="28">
        <f t="shared" si="15"/>
        <v>0.5</v>
      </c>
    </row>
    <row r="378" spans="1:14" x14ac:dyDescent="0.2">
      <c r="A378" s="24" t="s">
        <v>1004</v>
      </c>
      <c r="C378" s="68">
        <v>42815</v>
      </c>
      <c r="D378" s="23" t="s">
        <v>1005</v>
      </c>
      <c r="E378" s="24" t="s">
        <v>1007</v>
      </c>
      <c r="F378" s="25" t="s">
        <v>1009</v>
      </c>
      <c r="G378" s="26" t="s">
        <v>934</v>
      </c>
      <c r="H378" s="25">
        <v>2050</v>
      </c>
      <c r="I378" s="27">
        <v>1</v>
      </c>
      <c r="J378" s="27">
        <v>13840</v>
      </c>
      <c r="K378" s="28">
        <f t="shared" si="14"/>
        <v>39540</v>
      </c>
      <c r="N378" s="28">
        <f t="shared" si="15"/>
        <v>1</v>
      </c>
    </row>
    <row r="379" spans="1:14" x14ac:dyDescent="0.2">
      <c r="D379" s="23" t="s">
        <v>1006</v>
      </c>
      <c r="E379" s="24" t="s">
        <v>1008</v>
      </c>
      <c r="F379" s="25" t="s">
        <v>129</v>
      </c>
      <c r="G379" s="26" t="s">
        <v>129</v>
      </c>
      <c r="K379" s="28">
        <f t="shared" si="14"/>
        <v>0</v>
      </c>
      <c r="N379" s="28">
        <f t="shared" si="15"/>
        <v>0</v>
      </c>
    </row>
    <row r="380" spans="1:14" x14ac:dyDescent="0.2">
      <c r="A380" s="24">
        <v>137</v>
      </c>
      <c r="C380" s="68">
        <v>42815</v>
      </c>
      <c r="D380" s="23" t="s">
        <v>1010</v>
      </c>
      <c r="E380" s="24">
        <v>39.2973</v>
      </c>
      <c r="F380" s="25" t="s">
        <v>1011</v>
      </c>
      <c r="G380" s="26" t="s">
        <v>1012</v>
      </c>
      <c r="H380" s="25">
        <v>1200</v>
      </c>
      <c r="I380" s="27">
        <v>1.5</v>
      </c>
      <c r="J380" s="27">
        <v>40310</v>
      </c>
      <c r="K380" s="28">
        <f t="shared" si="14"/>
        <v>115170</v>
      </c>
      <c r="L380" s="29">
        <v>115000</v>
      </c>
      <c r="M380" s="29">
        <v>460</v>
      </c>
      <c r="N380" s="28">
        <f t="shared" si="15"/>
        <v>461.5</v>
      </c>
    </row>
    <row r="381" spans="1:14" x14ac:dyDescent="0.2">
      <c r="A381" s="24" t="s">
        <v>1013</v>
      </c>
      <c r="C381" s="68">
        <v>42815</v>
      </c>
      <c r="D381" s="23" t="s">
        <v>1014</v>
      </c>
      <c r="E381" s="24">
        <v>0.25700000000000001</v>
      </c>
      <c r="F381" s="25" t="s">
        <v>1015</v>
      </c>
      <c r="G381" s="26" t="s">
        <v>911</v>
      </c>
      <c r="H381" s="25">
        <v>1220</v>
      </c>
      <c r="I381" s="27">
        <v>0.5</v>
      </c>
      <c r="J381" s="27">
        <v>1440</v>
      </c>
      <c r="K381" s="28">
        <f t="shared" si="14"/>
        <v>4110</v>
      </c>
      <c r="N381" s="28">
        <f t="shared" si="15"/>
        <v>0.5</v>
      </c>
    </row>
    <row r="382" spans="1:14" x14ac:dyDescent="0.2">
      <c r="A382" s="24">
        <v>138</v>
      </c>
      <c r="C382" s="68">
        <v>42815</v>
      </c>
      <c r="D382" s="23" t="s">
        <v>1016</v>
      </c>
      <c r="E382" s="24">
        <v>0.3609</v>
      </c>
      <c r="F382" s="25" t="s">
        <v>1019</v>
      </c>
      <c r="G382" s="26" t="s">
        <v>1020</v>
      </c>
      <c r="H382" s="25">
        <v>43</v>
      </c>
      <c r="I382" s="27">
        <v>1.5</v>
      </c>
      <c r="J382" s="27">
        <v>412880</v>
      </c>
      <c r="K382" s="28">
        <f t="shared" si="14"/>
        <v>1179660</v>
      </c>
      <c r="L382" s="29">
        <v>2380000</v>
      </c>
      <c r="M382" s="29">
        <v>9520</v>
      </c>
      <c r="N382" s="28">
        <f t="shared" si="15"/>
        <v>9521.5</v>
      </c>
    </row>
    <row r="383" spans="1:14" x14ac:dyDescent="0.2">
      <c r="D383" s="23" t="s">
        <v>1017</v>
      </c>
      <c r="E383" s="24">
        <v>0.3054</v>
      </c>
      <c r="F383" s="25" t="s">
        <v>129</v>
      </c>
      <c r="G383" s="26" t="s">
        <v>129</v>
      </c>
      <c r="K383" s="28">
        <f t="shared" si="14"/>
        <v>0</v>
      </c>
      <c r="N383" s="28">
        <f t="shared" si="15"/>
        <v>0</v>
      </c>
    </row>
    <row r="384" spans="1:14" x14ac:dyDescent="0.2">
      <c r="D384" s="23" t="s">
        <v>1018</v>
      </c>
      <c r="E384" s="24">
        <v>0.4773</v>
      </c>
      <c r="F384" s="25" t="s">
        <v>129</v>
      </c>
      <c r="G384" s="26" t="s">
        <v>129</v>
      </c>
      <c r="K384" s="28">
        <f t="shared" si="14"/>
        <v>0</v>
      </c>
      <c r="N384" s="28">
        <f t="shared" si="15"/>
        <v>0</v>
      </c>
    </row>
    <row r="385" spans="1:15" x14ac:dyDescent="0.2">
      <c r="A385" s="24">
        <v>132</v>
      </c>
      <c r="C385" s="68">
        <v>42815</v>
      </c>
      <c r="D385" s="23" t="s">
        <v>1021</v>
      </c>
      <c r="E385" s="24" t="s">
        <v>1022</v>
      </c>
      <c r="F385" s="25" t="s">
        <v>1023</v>
      </c>
      <c r="G385" s="26" t="s">
        <v>1024</v>
      </c>
      <c r="H385" s="25">
        <v>3010</v>
      </c>
      <c r="I385" s="27">
        <v>0.5</v>
      </c>
      <c r="J385" s="27">
        <v>47310</v>
      </c>
      <c r="K385" s="28">
        <f t="shared" si="14"/>
        <v>135170</v>
      </c>
      <c r="L385" s="29">
        <v>110000</v>
      </c>
      <c r="M385" s="29">
        <v>440</v>
      </c>
      <c r="N385" s="28">
        <f t="shared" si="15"/>
        <v>440.5</v>
      </c>
    </row>
    <row r="386" spans="1:15" s="41" customFormat="1" x14ac:dyDescent="0.2">
      <c r="A386" s="40" t="s">
        <v>1025</v>
      </c>
      <c r="B386" s="38"/>
      <c r="C386" s="70">
        <v>42815</v>
      </c>
      <c r="D386" s="39" t="s">
        <v>1014</v>
      </c>
      <c r="E386" s="40">
        <v>0.25700000000000001</v>
      </c>
      <c r="F386" s="41" t="s">
        <v>911</v>
      </c>
      <c r="G386" s="42" t="s">
        <v>1026</v>
      </c>
      <c r="H386" s="41">
        <v>1220</v>
      </c>
      <c r="I386" s="43">
        <v>0.5</v>
      </c>
      <c r="J386" s="43">
        <v>410</v>
      </c>
      <c r="K386" s="44">
        <f t="shared" si="14"/>
        <v>1170</v>
      </c>
      <c r="L386" s="45"/>
      <c r="M386" s="45"/>
      <c r="N386" s="44">
        <f t="shared" si="15"/>
        <v>0.5</v>
      </c>
      <c r="O386" s="37"/>
    </row>
    <row r="387" spans="1:15" x14ac:dyDescent="0.2">
      <c r="N387" s="28">
        <f>SUM(N357:N386)</f>
        <v>14758.24</v>
      </c>
      <c r="O387" s="62">
        <v>62583</v>
      </c>
    </row>
    <row r="389" spans="1:15" x14ac:dyDescent="0.2">
      <c r="A389" s="24" t="s">
        <v>1027</v>
      </c>
      <c r="C389" s="68">
        <v>42815</v>
      </c>
      <c r="D389" s="23" t="s">
        <v>1028</v>
      </c>
      <c r="E389" s="24">
        <v>68.613</v>
      </c>
      <c r="F389" s="25" t="s">
        <v>1029</v>
      </c>
      <c r="G389" s="26" t="s">
        <v>1030</v>
      </c>
      <c r="H389" s="25">
        <v>1130</v>
      </c>
      <c r="I389" s="27">
        <v>0.5</v>
      </c>
      <c r="J389" s="27">
        <v>71360</v>
      </c>
      <c r="K389" s="28">
        <f t="shared" si="14"/>
        <v>203890</v>
      </c>
      <c r="N389" s="28">
        <f t="shared" si="15"/>
        <v>0.5</v>
      </c>
    </row>
    <row r="390" spans="1:15" x14ac:dyDescent="0.2">
      <c r="A390" s="24" t="s">
        <v>1031</v>
      </c>
      <c r="C390" s="68">
        <v>42815</v>
      </c>
      <c r="D390" s="23" t="s">
        <v>1032</v>
      </c>
      <c r="E390" s="24">
        <v>0.49220000000000003</v>
      </c>
      <c r="F390" s="25" t="s">
        <v>1033</v>
      </c>
      <c r="G390" s="26" t="s">
        <v>1034</v>
      </c>
      <c r="H390" s="25">
        <v>1100</v>
      </c>
      <c r="I390" s="27">
        <v>0.5</v>
      </c>
      <c r="J390" s="27">
        <v>24220</v>
      </c>
      <c r="K390" s="28">
        <f t="shared" si="14"/>
        <v>69200</v>
      </c>
      <c r="N390" s="28">
        <f t="shared" si="15"/>
        <v>0.5</v>
      </c>
    </row>
    <row r="391" spans="1:15" x14ac:dyDescent="0.2">
      <c r="A391" s="24">
        <v>139</v>
      </c>
      <c r="C391" s="68">
        <v>42815</v>
      </c>
      <c r="D391" s="23" t="s">
        <v>1035</v>
      </c>
      <c r="E391" s="24" t="s">
        <v>1036</v>
      </c>
      <c r="F391" s="25" t="s">
        <v>1037</v>
      </c>
      <c r="G391" s="26" t="s">
        <v>1038</v>
      </c>
      <c r="H391" s="25">
        <v>1190</v>
      </c>
      <c r="I391" s="27">
        <v>0.5</v>
      </c>
      <c r="J391" s="27">
        <v>16980</v>
      </c>
      <c r="K391" s="28">
        <f t="shared" si="14"/>
        <v>48510</v>
      </c>
      <c r="L391" s="29">
        <v>35000</v>
      </c>
      <c r="M391" s="29">
        <v>140</v>
      </c>
      <c r="N391" s="28">
        <f t="shared" si="15"/>
        <v>140.5</v>
      </c>
    </row>
    <row r="392" spans="1:15" x14ac:dyDescent="0.2">
      <c r="A392" s="24" t="s">
        <v>1039</v>
      </c>
      <c r="C392" s="68">
        <v>42815</v>
      </c>
      <c r="D392" s="23" t="s">
        <v>1040</v>
      </c>
      <c r="E392" s="24">
        <v>20.084</v>
      </c>
      <c r="F392" s="25" t="s">
        <v>1041</v>
      </c>
      <c r="G392" s="26" t="s">
        <v>1042</v>
      </c>
      <c r="H392" s="25">
        <v>1130</v>
      </c>
      <c r="I392" s="27">
        <v>0.5</v>
      </c>
      <c r="J392" s="27">
        <v>44680</v>
      </c>
      <c r="K392" s="28">
        <f t="shared" si="14"/>
        <v>127660</v>
      </c>
      <c r="N392" s="28">
        <f t="shared" si="15"/>
        <v>0.5</v>
      </c>
    </row>
    <row r="393" spans="1:15" x14ac:dyDescent="0.2">
      <c r="A393" s="24" t="s">
        <v>1043</v>
      </c>
      <c r="C393" s="68">
        <v>42815</v>
      </c>
      <c r="D393" s="23" t="s">
        <v>1044</v>
      </c>
      <c r="E393" s="24">
        <v>5</v>
      </c>
      <c r="F393" s="25" t="s">
        <v>1045</v>
      </c>
      <c r="G393" s="26" t="s">
        <v>1046</v>
      </c>
      <c r="H393" s="25">
        <v>1050</v>
      </c>
      <c r="I393" s="27">
        <v>0.5</v>
      </c>
      <c r="J393" s="27">
        <v>20880</v>
      </c>
      <c r="K393" s="28">
        <f t="shared" si="14"/>
        <v>59660</v>
      </c>
      <c r="N393" s="28">
        <f t="shared" si="15"/>
        <v>0.5</v>
      </c>
    </row>
    <row r="394" spans="1:15" x14ac:dyDescent="0.2">
      <c r="A394" s="24" t="s">
        <v>1047</v>
      </c>
      <c r="C394" s="68">
        <v>42815</v>
      </c>
      <c r="D394" s="23" t="s">
        <v>1048</v>
      </c>
      <c r="E394" s="24">
        <v>2.617</v>
      </c>
      <c r="F394" s="25" t="s">
        <v>1049</v>
      </c>
      <c r="G394" s="26" t="s">
        <v>1050</v>
      </c>
      <c r="H394" s="25">
        <v>1060</v>
      </c>
      <c r="I394" s="27">
        <v>0.5</v>
      </c>
      <c r="J394" s="27">
        <v>30730</v>
      </c>
      <c r="K394" s="28">
        <f t="shared" si="14"/>
        <v>87800</v>
      </c>
      <c r="N394" s="28">
        <f t="shared" si="15"/>
        <v>0.5</v>
      </c>
    </row>
    <row r="395" spans="1:15" x14ac:dyDescent="0.2">
      <c r="A395" s="24" t="s">
        <v>1051</v>
      </c>
      <c r="C395" s="68">
        <v>42816</v>
      </c>
      <c r="D395" s="23" t="s">
        <v>1052</v>
      </c>
      <c r="E395" s="24">
        <v>1.7330000000000001</v>
      </c>
      <c r="F395" s="25" t="s">
        <v>1056</v>
      </c>
      <c r="G395" s="26" t="s">
        <v>1057</v>
      </c>
      <c r="H395" s="25" t="s">
        <v>1058</v>
      </c>
      <c r="I395" s="27">
        <v>1.5</v>
      </c>
      <c r="J395" s="27">
        <v>39570</v>
      </c>
      <c r="K395" s="28">
        <f t="shared" si="14"/>
        <v>113060</v>
      </c>
      <c r="N395" s="28">
        <f t="shared" si="15"/>
        <v>1.5</v>
      </c>
    </row>
    <row r="396" spans="1:15" x14ac:dyDescent="0.2">
      <c r="D396" s="23" t="s">
        <v>1053</v>
      </c>
      <c r="E396" s="24">
        <v>1.2769999999999999</v>
      </c>
      <c r="F396" s="25" t="s">
        <v>129</v>
      </c>
      <c r="G396" s="26" t="s">
        <v>129</v>
      </c>
      <c r="K396" s="28">
        <f t="shared" si="14"/>
        <v>0</v>
      </c>
      <c r="N396" s="28">
        <f t="shared" si="15"/>
        <v>0</v>
      </c>
    </row>
    <row r="397" spans="1:15" x14ac:dyDescent="0.2">
      <c r="D397" s="23" t="s">
        <v>1054</v>
      </c>
      <c r="E397" s="24" t="s">
        <v>1055</v>
      </c>
      <c r="F397" s="25" t="s">
        <v>129</v>
      </c>
      <c r="G397" s="26" t="s">
        <v>129</v>
      </c>
      <c r="K397" s="28">
        <f t="shared" si="14"/>
        <v>0</v>
      </c>
      <c r="N397" s="28">
        <f t="shared" si="15"/>
        <v>0</v>
      </c>
    </row>
    <row r="398" spans="1:15" x14ac:dyDescent="0.2">
      <c r="A398" s="24" t="s">
        <v>1059</v>
      </c>
      <c r="C398" s="68">
        <v>42816</v>
      </c>
      <c r="D398" s="23" t="s">
        <v>1060</v>
      </c>
      <c r="E398" s="24">
        <v>1.046</v>
      </c>
      <c r="F398" s="25" t="s">
        <v>1062</v>
      </c>
      <c r="G398" s="26" t="s">
        <v>1063</v>
      </c>
      <c r="H398" s="25">
        <v>1070</v>
      </c>
      <c r="I398" s="27">
        <v>1</v>
      </c>
      <c r="J398" s="27">
        <v>57260</v>
      </c>
      <c r="K398" s="28">
        <f t="shared" si="14"/>
        <v>163600</v>
      </c>
      <c r="N398" s="28">
        <f t="shared" si="15"/>
        <v>1</v>
      </c>
    </row>
    <row r="399" spans="1:15" x14ac:dyDescent="0.2">
      <c r="D399" s="23" t="s">
        <v>1061</v>
      </c>
      <c r="E399" s="24">
        <v>0.65</v>
      </c>
      <c r="K399" s="28">
        <f t="shared" si="14"/>
        <v>0</v>
      </c>
      <c r="N399" s="28">
        <f t="shared" si="15"/>
        <v>0</v>
      </c>
    </row>
    <row r="400" spans="1:15" x14ac:dyDescent="0.2">
      <c r="A400" s="24" t="s">
        <v>1064</v>
      </c>
      <c r="C400" s="68">
        <v>42816</v>
      </c>
      <c r="D400" s="23" t="s">
        <v>1065</v>
      </c>
      <c r="E400" s="24" t="s">
        <v>975</v>
      </c>
      <c r="F400" s="25" t="s">
        <v>1066</v>
      </c>
      <c r="G400" s="26" t="s">
        <v>1067</v>
      </c>
      <c r="H400" s="25">
        <v>1050</v>
      </c>
      <c r="I400" s="27">
        <v>0.5</v>
      </c>
      <c r="J400" s="27">
        <v>700</v>
      </c>
      <c r="K400" s="28">
        <f t="shared" si="14"/>
        <v>2000</v>
      </c>
      <c r="N400" s="28">
        <f t="shared" si="15"/>
        <v>0.5</v>
      </c>
    </row>
    <row r="401" spans="1:15" x14ac:dyDescent="0.2">
      <c r="A401" s="24" t="s">
        <v>1068</v>
      </c>
      <c r="C401" s="68">
        <v>42816</v>
      </c>
      <c r="D401" s="23" t="s">
        <v>1069</v>
      </c>
      <c r="E401" s="24" t="s">
        <v>1070</v>
      </c>
      <c r="F401" s="25" t="s">
        <v>1071</v>
      </c>
      <c r="G401" s="26" t="s">
        <v>1072</v>
      </c>
      <c r="H401" s="25">
        <v>3010</v>
      </c>
      <c r="I401" s="27">
        <v>0.5</v>
      </c>
      <c r="J401" s="27">
        <v>15680</v>
      </c>
      <c r="K401" s="28">
        <f t="shared" si="14"/>
        <v>44800</v>
      </c>
      <c r="N401" s="28">
        <f t="shared" si="15"/>
        <v>0.5</v>
      </c>
    </row>
    <row r="402" spans="1:15" x14ac:dyDescent="0.2">
      <c r="A402" s="24" t="s">
        <v>1073</v>
      </c>
      <c r="C402" s="68">
        <v>42816</v>
      </c>
      <c r="D402" s="23" t="s">
        <v>1074</v>
      </c>
      <c r="E402" s="24" t="s">
        <v>1075</v>
      </c>
      <c r="F402" s="25" t="s">
        <v>1076</v>
      </c>
      <c r="G402" s="26" t="s">
        <v>129</v>
      </c>
      <c r="H402" s="25">
        <v>3010</v>
      </c>
      <c r="I402" s="27">
        <v>0.5</v>
      </c>
      <c r="J402" s="27">
        <v>10380</v>
      </c>
      <c r="K402" s="28">
        <f t="shared" si="14"/>
        <v>29660</v>
      </c>
      <c r="N402" s="28">
        <f t="shared" si="15"/>
        <v>0.5</v>
      </c>
    </row>
    <row r="403" spans="1:15" x14ac:dyDescent="0.2">
      <c r="A403" s="24" t="s">
        <v>1077</v>
      </c>
      <c r="C403" s="68">
        <v>42816</v>
      </c>
      <c r="D403" s="23" t="s">
        <v>1078</v>
      </c>
      <c r="E403" s="24" t="s">
        <v>1079</v>
      </c>
      <c r="F403" s="25" t="s">
        <v>129</v>
      </c>
      <c r="G403" s="26" t="s">
        <v>129</v>
      </c>
      <c r="H403" s="25">
        <v>3010</v>
      </c>
      <c r="I403" s="27">
        <v>0.5</v>
      </c>
      <c r="J403" s="27">
        <v>10030</v>
      </c>
      <c r="K403" s="28">
        <f t="shared" si="14"/>
        <v>28660</v>
      </c>
      <c r="N403" s="28">
        <f t="shared" si="15"/>
        <v>0.5</v>
      </c>
    </row>
    <row r="404" spans="1:15" x14ac:dyDescent="0.2">
      <c r="A404" s="24" t="s">
        <v>1080</v>
      </c>
      <c r="C404" s="68">
        <v>42816</v>
      </c>
      <c r="D404" s="23" t="s">
        <v>1081</v>
      </c>
      <c r="E404" s="24" t="s">
        <v>1082</v>
      </c>
      <c r="F404" s="25" t="s">
        <v>129</v>
      </c>
      <c r="G404" s="26" t="s">
        <v>129</v>
      </c>
      <c r="H404" s="25">
        <v>3010</v>
      </c>
      <c r="I404" s="27">
        <v>0.5</v>
      </c>
      <c r="J404" s="27">
        <v>13370</v>
      </c>
      <c r="K404" s="28">
        <f t="shared" si="14"/>
        <v>38200</v>
      </c>
      <c r="N404" s="28">
        <f t="shared" si="15"/>
        <v>0.5</v>
      </c>
    </row>
    <row r="405" spans="1:15" x14ac:dyDescent="0.2">
      <c r="A405" s="24" t="s">
        <v>1083</v>
      </c>
      <c r="C405" s="68">
        <v>42816</v>
      </c>
      <c r="D405" s="23" t="s">
        <v>1084</v>
      </c>
      <c r="E405" s="24" t="s">
        <v>1085</v>
      </c>
      <c r="F405" s="25" t="s">
        <v>129</v>
      </c>
      <c r="G405" s="26" t="s">
        <v>129</v>
      </c>
      <c r="H405" s="25">
        <v>3010</v>
      </c>
      <c r="I405" s="27">
        <v>0.5</v>
      </c>
      <c r="J405" s="27">
        <v>11270</v>
      </c>
      <c r="K405" s="28">
        <f t="shared" si="14"/>
        <v>32200</v>
      </c>
      <c r="N405" s="28">
        <f t="shared" si="15"/>
        <v>0.5</v>
      </c>
    </row>
    <row r="406" spans="1:15" x14ac:dyDescent="0.2">
      <c r="A406" s="24" t="s">
        <v>1086</v>
      </c>
      <c r="C406" s="68">
        <v>42816</v>
      </c>
      <c r="D406" s="23" t="s">
        <v>1087</v>
      </c>
      <c r="E406" s="24" t="s">
        <v>166</v>
      </c>
      <c r="F406" s="25" t="s">
        <v>1072</v>
      </c>
      <c r="G406" s="26" t="s">
        <v>1088</v>
      </c>
      <c r="H406" s="25">
        <v>3010</v>
      </c>
      <c r="I406" s="27">
        <v>0.5</v>
      </c>
      <c r="J406" s="27">
        <v>16460</v>
      </c>
      <c r="K406" s="28">
        <f t="shared" si="14"/>
        <v>47030</v>
      </c>
      <c r="N406" s="28">
        <f t="shared" si="15"/>
        <v>0.5</v>
      </c>
    </row>
    <row r="407" spans="1:15" x14ac:dyDescent="0.2">
      <c r="A407" s="24" t="s">
        <v>1089</v>
      </c>
      <c r="C407" s="68">
        <v>42816</v>
      </c>
      <c r="D407" s="23" t="s">
        <v>1090</v>
      </c>
      <c r="E407" s="24" t="s">
        <v>1091</v>
      </c>
      <c r="F407" s="25" t="s">
        <v>1092</v>
      </c>
      <c r="G407" s="26" t="s">
        <v>1072</v>
      </c>
      <c r="H407" s="25">
        <v>1070</v>
      </c>
      <c r="I407" s="27">
        <v>0.5</v>
      </c>
      <c r="J407" s="27">
        <v>19550</v>
      </c>
      <c r="K407" s="28">
        <f t="shared" si="14"/>
        <v>55860</v>
      </c>
      <c r="N407" s="28">
        <f t="shared" si="15"/>
        <v>0.5</v>
      </c>
    </row>
    <row r="408" spans="1:15" x14ac:dyDescent="0.2">
      <c r="A408" s="24" t="s">
        <v>1093</v>
      </c>
      <c r="C408" s="68">
        <v>42816</v>
      </c>
      <c r="D408" s="23" t="s">
        <v>1094</v>
      </c>
      <c r="E408" s="24" t="s">
        <v>655</v>
      </c>
      <c r="F408" s="25" t="s">
        <v>1071</v>
      </c>
      <c r="G408" s="26" t="s">
        <v>129</v>
      </c>
      <c r="H408" s="25">
        <v>3010</v>
      </c>
      <c r="I408" s="27">
        <v>0.5</v>
      </c>
      <c r="J408" s="27">
        <v>14560</v>
      </c>
      <c r="K408" s="28">
        <f t="shared" si="14"/>
        <v>41600</v>
      </c>
      <c r="N408" s="28">
        <f t="shared" si="15"/>
        <v>0.5</v>
      </c>
    </row>
    <row r="409" spans="1:15" x14ac:dyDescent="0.2">
      <c r="A409" s="24" t="s">
        <v>1095</v>
      </c>
      <c r="C409" s="68">
        <v>42816</v>
      </c>
      <c r="D409" s="23" t="s">
        <v>1096</v>
      </c>
      <c r="E409" s="24" t="s">
        <v>1098</v>
      </c>
      <c r="F409" s="25" t="s">
        <v>1072</v>
      </c>
      <c r="G409" s="26" t="s">
        <v>1088</v>
      </c>
      <c r="H409" s="25">
        <v>3010</v>
      </c>
      <c r="I409" s="27">
        <v>1</v>
      </c>
      <c r="J409" s="27">
        <v>22390</v>
      </c>
      <c r="K409" s="28">
        <f t="shared" si="14"/>
        <v>63970</v>
      </c>
      <c r="N409" s="28">
        <f t="shared" si="15"/>
        <v>1</v>
      </c>
    </row>
    <row r="410" spans="1:15" s="41" customFormat="1" x14ac:dyDescent="0.2">
      <c r="A410" s="40"/>
      <c r="B410" s="38"/>
      <c r="C410" s="70"/>
      <c r="D410" s="39" t="s">
        <v>1097</v>
      </c>
      <c r="E410" s="40" t="s">
        <v>1099</v>
      </c>
      <c r="F410" s="41" t="s">
        <v>129</v>
      </c>
      <c r="G410" s="42" t="s">
        <v>129</v>
      </c>
      <c r="I410" s="43"/>
      <c r="J410" s="43"/>
      <c r="K410" s="44">
        <f t="shared" si="14"/>
        <v>0</v>
      </c>
      <c r="L410" s="45"/>
      <c r="M410" s="45"/>
      <c r="N410" s="44">
        <f t="shared" si="15"/>
        <v>0</v>
      </c>
      <c r="O410" s="37"/>
    </row>
    <row r="411" spans="1:15" x14ac:dyDescent="0.2">
      <c r="N411" s="28">
        <f>SUM(N389:N410)</f>
        <v>151</v>
      </c>
      <c r="O411" s="62">
        <v>62600</v>
      </c>
    </row>
    <row r="413" spans="1:15" x14ac:dyDescent="0.2">
      <c r="A413" s="24" t="s">
        <v>1100</v>
      </c>
      <c r="C413" s="68">
        <v>42816</v>
      </c>
      <c r="D413" s="23" t="s">
        <v>1101</v>
      </c>
      <c r="E413" s="24">
        <v>0.98399999999999999</v>
      </c>
      <c r="F413" s="25" t="s">
        <v>1102</v>
      </c>
      <c r="G413" s="26" t="s">
        <v>1103</v>
      </c>
      <c r="H413" s="25">
        <v>1200</v>
      </c>
      <c r="I413" s="27">
        <v>0.5</v>
      </c>
      <c r="J413" s="27">
        <v>40730</v>
      </c>
      <c r="K413" s="28">
        <f t="shared" si="14"/>
        <v>116370</v>
      </c>
      <c r="N413" s="28">
        <f t="shared" si="15"/>
        <v>0.5</v>
      </c>
    </row>
    <row r="414" spans="1:15" x14ac:dyDescent="0.2">
      <c r="A414" s="24" t="s">
        <v>1104</v>
      </c>
      <c r="C414" s="68">
        <v>42816</v>
      </c>
      <c r="D414" s="23" t="s">
        <v>1105</v>
      </c>
      <c r="E414" s="24">
        <v>13.712</v>
      </c>
      <c r="F414" s="25" t="s">
        <v>1107</v>
      </c>
      <c r="G414" s="26" t="s">
        <v>1106</v>
      </c>
      <c r="H414" s="25">
        <v>1220</v>
      </c>
      <c r="I414" s="27">
        <v>0.5</v>
      </c>
      <c r="J414" s="27">
        <v>45940</v>
      </c>
      <c r="K414" s="28">
        <f t="shared" si="14"/>
        <v>131260</v>
      </c>
      <c r="N414" s="28">
        <f t="shared" si="15"/>
        <v>0.5</v>
      </c>
    </row>
    <row r="415" spans="1:15" x14ac:dyDescent="0.2">
      <c r="A415" s="24" t="s">
        <v>1108</v>
      </c>
      <c r="C415" s="68">
        <v>42817</v>
      </c>
      <c r="D415" s="23" t="s">
        <v>1109</v>
      </c>
      <c r="E415" s="24">
        <v>6.4</v>
      </c>
      <c r="F415" s="25" t="s">
        <v>1110</v>
      </c>
      <c r="G415" s="26" t="s">
        <v>1111</v>
      </c>
      <c r="H415" s="25">
        <v>1130</v>
      </c>
      <c r="I415" s="27">
        <v>0.5</v>
      </c>
      <c r="J415" s="27">
        <v>6720</v>
      </c>
      <c r="K415" s="28">
        <f t="shared" si="14"/>
        <v>19200</v>
      </c>
      <c r="N415" s="28">
        <f t="shared" si="15"/>
        <v>0.5</v>
      </c>
    </row>
    <row r="416" spans="1:15" s="41" customFormat="1" x14ac:dyDescent="0.2">
      <c r="A416" s="40">
        <v>140</v>
      </c>
      <c r="B416" s="38"/>
      <c r="C416" s="70">
        <v>42817</v>
      </c>
      <c r="D416" s="39" t="s">
        <v>1112</v>
      </c>
      <c r="E416" s="40">
        <v>5.2510000000000003</v>
      </c>
      <c r="F416" s="41" t="s">
        <v>1113</v>
      </c>
      <c r="G416" s="42" t="s">
        <v>1114</v>
      </c>
      <c r="H416" s="41">
        <v>1160</v>
      </c>
      <c r="I416" s="43">
        <v>0.5</v>
      </c>
      <c r="J416" s="43">
        <v>7040</v>
      </c>
      <c r="K416" s="44">
        <f t="shared" si="14"/>
        <v>20110</v>
      </c>
      <c r="L416" s="45">
        <v>19500</v>
      </c>
      <c r="M416" s="45">
        <v>78</v>
      </c>
      <c r="N416" s="44">
        <f t="shared" si="15"/>
        <v>78.5</v>
      </c>
      <c r="O416" s="37"/>
    </row>
    <row r="417" spans="1:15" x14ac:dyDescent="0.2">
      <c r="N417" s="28">
        <f>SUM(N413:N416)</f>
        <v>80</v>
      </c>
      <c r="O417" s="62">
        <v>62613</v>
      </c>
    </row>
    <row r="419" spans="1:15" x14ac:dyDescent="0.2">
      <c r="A419" s="24">
        <v>141</v>
      </c>
      <c r="C419" s="68">
        <v>42818</v>
      </c>
      <c r="D419" s="23" t="s">
        <v>1115</v>
      </c>
      <c r="E419" s="24">
        <v>5.0010000000000003</v>
      </c>
      <c r="F419" s="25" t="s">
        <v>1116</v>
      </c>
      <c r="G419" s="26" t="s">
        <v>1117</v>
      </c>
      <c r="H419" s="25">
        <v>1210</v>
      </c>
      <c r="I419" s="27">
        <v>0.5</v>
      </c>
      <c r="J419" s="27">
        <v>29340</v>
      </c>
      <c r="K419" s="28">
        <f t="shared" si="14"/>
        <v>83830</v>
      </c>
      <c r="L419" s="29">
        <v>134500</v>
      </c>
      <c r="M419" s="29">
        <v>538</v>
      </c>
      <c r="N419" s="28">
        <f t="shared" si="15"/>
        <v>538.5</v>
      </c>
    </row>
    <row r="420" spans="1:15" x14ac:dyDescent="0.2">
      <c r="A420" s="24" t="s">
        <v>1118</v>
      </c>
      <c r="C420" s="68">
        <v>42818</v>
      </c>
      <c r="D420" s="23" t="s">
        <v>1119</v>
      </c>
      <c r="E420" s="24">
        <v>9.4E-2</v>
      </c>
      <c r="F420" s="25" t="s">
        <v>1121</v>
      </c>
      <c r="G420" s="26" t="s">
        <v>1122</v>
      </c>
      <c r="H420" s="25">
        <v>3010</v>
      </c>
      <c r="I420" s="27">
        <v>1</v>
      </c>
      <c r="J420" s="27">
        <v>12360</v>
      </c>
      <c r="K420" s="28">
        <f t="shared" si="14"/>
        <v>35310</v>
      </c>
      <c r="N420" s="28">
        <f t="shared" si="15"/>
        <v>1</v>
      </c>
    </row>
    <row r="421" spans="1:15" x14ac:dyDescent="0.2">
      <c r="D421" s="23" t="s">
        <v>1120</v>
      </c>
      <c r="E421" s="24">
        <v>4.8000000000000001E-2</v>
      </c>
      <c r="F421" s="25" t="s">
        <v>129</v>
      </c>
      <c r="G421" s="26" t="s">
        <v>129</v>
      </c>
      <c r="K421" s="28">
        <f t="shared" si="14"/>
        <v>0</v>
      </c>
      <c r="N421" s="28">
        <f t="shared" si="15"/>
        <v>0</v>
      </c>
    </row>
    <row r="422" spans="1:15" x14ac:dyDescent="0.2">
      <c r="A422" s="24">
        <v>142</v>
      </c>
      <c r="C422" s="68">
        <v>42818</v>
      </c>
      <c r="D422" s="23" t="s">
        <v>1123</v>
      </c>
      <c r="E422" s="24">
        <v>25.350999999999999</v>
      </c>
      <c r="F422" s="25" t="s">
        <v>1127</v>
      </c>
      <c r="G422" s="26" t="s">
        <v>1128</v>
      </c>
      <c r="H422" s="25">
        <v>1170</v>
      </c>
      <c r="I422" s="27">
        <v>2</v>
      </c>
      <c r="J422" s="27">
        <v>200400</v>
      </c>
      <c r="K422" s="28">
        <f t="shared" si="14"/>
        <v>572570</v>
      </c>
      <c r="L422" s="29">
        <v>649824.5</v>
      </c>
      <c r="M422" s="29">
        <v>2599.3000000000002</v>
      </c>
      <c r="N422" s="28">
        <f t="shared" si="15"/>
        <v>2601.3000000000002</v>
      </c>
    </row>
    <row r="423" spans="1:15" x14ac:dyDescent="0.2">
      <c r="D423" s="23" t="s">
        <v>1124</v>
      </c>
      <c r="E423" s="24">
        <v>8.9999999999999993E-3</v>
      </c>
      <c r="F423" s="25" t="s">
        <v>129</v>
      </c>
      <c r="G423" s="26" t="s">
        <v>129</v>
      </c>
      <c r="K423" s="28">
        <f t="shared" si="14"/>
        <v>0</v>
      </c>
      <c r="N423" s="28">
        <f t="shared" si="15"/>
        <v>0</v>
      </c>
    </row>
    <row r="424" spans="1:15" x14ac:dyDescent="0.2">
      <c r="D424" s="23" t="s">
        <v>1125</v>
      </c>
      <c r="E424" s="24">
        <v>40.067</v>
      </c>
      <c r="F424" s="25" t="s">
        <v>129</v>
      </c>
      <c r="G424" s="26" t="s">
        <v>129</v>
      </c>
      <c r="K424" s="28">
        <f t="shared" si="14"/>
        <v>0</v>
      </c>
      <c r="N424" s="28">
        <f t="shared" si="15"/>
        <v>0</v>
      </c>
    </row>
    <row r="425" spans="1:15" x14ac:dyDescent="0.2">
      <c r="D425" s="23" t="s">
        <v>1126</v>
      </c>
      <c r="E425" s="24">
        <v>35.965000000000003</v>
      </c>
      <c r="F425" s="25" t="s">
        <v>129</v>
      </c>
      <c r="G425" s="26" t="s">
        <v>129</v>
      </c>
      <c r="K425" s="28">
        <f t="shared" si="14"/>
        <v>0</v>
      </c>
      <c r="N425" s="28">
        <f t="shared" si="15"/>
        <v>0</v>
      </c>
    </row>
    <row r="426" spans="1:15" x14ac:dyDescent="0.2">
      <c r="A426" s="24" t="s">
        <v>1129</v>
      </c>
      <c r="C426" s="68">
        <v>42821</v>
      </c>
      <c r="D426" s="23" t="s">
        <v>1130</v>
      </c>
      <c r="E426" s="24" t="s">
        <v>1131</v>
      </c>
      <c r="F426" s="25" t="s">
        <v>1132</v>
      </c>
      <c r="G426" s="26" t="s">
        <v>1133</v>
      </c>
      <c r="H426" s="25">
        <v>3010</v>
      </c>
      <c r="I426" s="27">
        <v>0.5</v>
      </c>
      <c r="J426" s="27">
        <v>11800</v>
      </c>
      <c r="K426" s="28">
        <f t="shared" si="14"/>
        <v>33710</v>
      </c>
      <c r="N426" s="28">
        <f t="shared" si="15"/>
        <v>0.5</v>
      </c>
    </row>
    <row r="427" spans="1:15" x14ac:dyDescent="0.2">
      <c r="A427" s="24">
        <v>143</v>
      </c>
      <c r="B427" s="22" t="s">
        <v>145</v>
      </c>
      <c r="C427" s="68">
        <v>42821</v>
      </c>
      <c r="D427" s="23" t="s">
        <v>1138</v>
      </c>
      <c r="E427" s="24" t="s">
        <v>1134</v>
      </c>
      <c r="F427" s="25" t="s">
        <v>1135</v>
      </c>
      <c r="G427" s="26" t="s">
        <v>1136</v>
      </c>
      <c r="H427" s="25">
        <v>3010</v>
      </c>
      <c r="I427" s="27">
        <v>0.5</v>
      </c>
      <c r="J427" s="27">
        <v>18930</v>
      </c>
      <c r="K427" s="28">
        <f t="shared" si="14"/>
        <v>54090</v>
      </c>
      <c r="L427" s="29">
        <v>22000</v>
      </c>
      <c r="M427" s="29">
        <v>88</v>
      </c>
      <c r="N427" s="28">
        <f t="shared" si="15"/>
        <v>88.5</v>
      </c>
    </row>
    <row r="428" spans="1:15" s="41" customFormat="1" x14ac:dyDescent="0.2">
      <c r="A428" s="40">
        <v>144</v>
      </c>
      <c r="B428" s="38"/>
      <c r="C428" s="70">
        <v>42821</v>
      </c>
      <c r="D428" s="39" t="s">
        <v>1137</v>
      </c>
      <c r="E428" s="40" t="s">
        <v>1139</v>
      </c>
      <c r="F428" s="41" t="s">
        <v>1140</v>
      </c>
      <c r="G428" s="42" t="s">
        <v>1141</v>
      </c>
      <c r="H428" s="41">
        <v>3010</v>
      </c>
      <c r="I428" s="43">
        <v>0.5</v>
      </c>
      <c r="J428" s="43">
        <v>15540</v>
      </c>
      <c r="K428" s="44">
        <f t="shared" si="14"/>
        <v>44400</v>
      </c>
      <c r="L428" s="45">
        <v>49000</v>
      </c>
      <c r="M428" s="45">
        <v>196</v>
      </c>
      <c r="N428" s="44">
        <f t="shared" si="15"/>
        <v>196.5</v>
      </c>
      <c r="O428" s="37"/>
    </row>
    <row r="429" spans="1:15" x14ac:dyDescent="0.2">
      <c r="N429" s="28">
        <f>SUM(N419:N428)</f>
        <v>3426.3</v>
      </c>
      <c r="O429" s="62">
        <v>62649</v>
      </c>
    </row>
    <row r="431" spans="1:15" x14ac:dyDescent="0.2">
      <c r="A431" s="24">
        <v>145</v>
      </c>
      <c r="C431" s="68">
        <v>42821</v>
      </c>
      <c r="D431" s="23" t="s">
        <v>1142</v>
      </c>
      <c r="E431" s="24">
        <v>2.3405999999999998</v>
      </c>
      <c r="F431" s="25" t="s">
        <v>397</v>
      </c>
      <c r="G431" s="26" t="s">
        <v>1143</v>
      </c>
      <c r="H431" s="25">
        <v>1100</v>
      </c>
      <c r="I431" s="27">
        <v>0.5</v>
      </c>
      <c r="J431" s="27">
        <v>27180</v>
      </c>
      <c r="K431" s="28">
        <f t="shared" si="14"/>
        <v>77660</v>
      </c>
      <c r="L431" s="29">
        <v>24900</v>
      </c>
      <c r="M431" s="29">
        <v>99.6</v>
      </c>
      <c r="N431" s="28">
        <f t="shared" si="15"/>
        <v>100.1</v>
      </c>
    </row>
    <row r="432" spans="1:15" x14ac:dyDescent="0.2">
      <c r="A432" s="24">
        <v>146</v>
      </c>
      <c r="C432" s="68">
        <v>42821</v>
      </c>
      <c r="D432" s="23" t="s">
        <v>1144</v>
      </c>
      <c r="E432" s="24" t="s">
        <v>1145</v>
      </c>
      <c r="F432" s="25" t="s">
        <v>1146</v>
      </c>
      <c r="G432" s="26" t="s">
        <v>1147</v>
      </c>
      <c r="H432" s="25">
        <v>2050</v>
      </c>
      <c r="I432" s="27">
        <v>0.5</v>
      </c>
      <c r="J432" s="27">
        <v>22900</v>
      </c>
      <c r="K432" s="28">
        <f t="shared" si="14"/>
        <v>65430</v>
      </c>
      <c r="L432" s="29">
        <v>110000</v>
      </c>
      <c r="M432" s="29">
        <v>440</v>
      </c>
      <c r="N432" s="28">
        <f t="shared" si="15"/>
        <v>440.5</v>
      </c>
    </row>
    <row r="433" spans="1:15" x14ac:dyDescent="0.2">
      <c r="A433" s="24" t="s">
        <v>1148</v>
      </c>
      <c r="C433" s="68">
        <v>42822</v>
      </c>
      <c r="D433" s="23" t="s">
        <v>1149</v>
      </c>
      <c r="E433" s="24">
        <v>30.281099999999999</v>
      </c>
      <c r="F433" s="25" t="s">
        <v>1150</v>
      </c>
      <c r="G433" s="26" t="s">
        <v>1151</v>
      </c>
      <c r="H433" s="25">
        <v>1050</v>
      </c>
      <c r="I433" s="27">
        <v>0.5</v>
      </c>
      <c r="J433" s="27">
        <v>69030</v>
      </c>
      <c r="K433" s="28">
        <f t="shared" ref="K433:K490" si="16">ROUND(J433/0.35,-1)</f>
        <v>197230</v>
      </c>
      <c r="N433" s="28">
        <f t="shared" ref="N433:N490" si="17">SUM(I433+M433)</f>
        <v>0.5</v>
      </c>
    </row>
    <row r="434" spans="1:15" x14ac:dyDescent="0.2">
      <c r="A434" s="24" t="s">
        <v>1152</v>
      </c>
      <c r="C434" s="68">
        <v>42822</v>
      </c>
      <c r="D434" s="23" t="s">
        <v>1153</v>
      </c>
      <c r="E434" s="24" t="s">
        <v>349</v>
      </c>
      <c r="F434" s="25" t="s">
        <v>1154</v>
      </c>
      <c r="G434" s="26" t="s">
        <v>1155</v>
      </c>
      <c r="H434" s="25">
        <v>2050</v>
      </c>
      <c r="I434" s="27">
        <v>0.5</v>
      </c>
      <c r="J434" s="27">
        <v>15560</v>
      </c>
      <c r="K434" s="28">
        <f t="shared" si="16"/>
        <v>44460</v>
      </c>
      <c r="N434" s="28">
        <f t="shared" si="17"/>
        <v>0.5</v>
      </c>
    </row>
    <row r="435" spans="1:15" x14ac:dyDescent="0.2">
      <c r="A435" s="24" t="s">
        <v>1156</v>
      </c>
      <c r="C435" s="68">
        <v>42822</v>
      </c>
      <c r="D435" s="23" t="s">
        <v>1157</v>
      </c>
      <c r="E435" s="24">
        <v>3.8199999999999998E-2</v>
      </c>
      <c r="F435" s="25" t="s">
        <v>1158</v>
      </c>
      <c r="G435" s="26" t="s">
        <v>1159</v>
      </c>
      <c r="H435" s="25">
        <v>1070</v>
      </c>
      <c r="I435" s="27">
        <v>0.5</v>
      </c>
      <c r="J435" s="27">
        <v>450</v>
      </c>
      <c r="K435" s="28">
        <f t="shared" si="16"/>
        <v>1290</v>
      </c>
      <c r="N435" s="28">
        <f t="shared" si="17"/>
        <v>0.5</v>
      </c>
    </row>
    <row r="436" spans="1:15" x14ac:dyDescent="0.2">
      <c r="A436" s="24" t="s">
        <v>1160</v>
      </c>
      <c r="C436" s="68">
        <v>42822</v>
      </c>
      <c r="D436" s="23" t="s">
        <v>1161</v>
      </c>
      <c r="E436" s="24">
        <v>90.114999999999995</v>
      </c>
      <c r="F436" s="25" t="s">
        <v>1162</v>
      </c>
      <c r="G436" s="26" t="s">
        <v>1163</v>
      </c>
      <c r="H436" s="25">
        <v>1040</v>
      </c>
      <c r="I436" s="27">
        <v>1.5</v>
      </c>
      <c r="J436" s="27">
        <v>112510</v>
      </c>
      <c r="K436" s="28">
        <f t="shared" si="16"/>
        <v>321460</v>
      </c>
      <c r="N436" s="28">
        <f t="shared" si="17"/>
        <v>1.5</v>
      </c>
    </row>
    <row r="437" spans="1:15" x14ac:dyDescent="0.2">
      <c r="A437" s="24" t="s">
        <v>1164</v>
      </c>
      <c r="C437" s="68">
        <v>42822</v>
      </c>
      <c r="D437" s="23" t="s">
        <v>1165</v>
      </c>
      <c r="E437" s="24">
        <v>7.88</v>
      </c>
      <c r="F437" s="25" t="s">
        <v>1166</v>
      </c>
      <c r="G437" s="26" t="s">
        <v>1167</v>
      </c>
      <c r="H437" s="25">
        <v>1030</v>
      </c>
      <c r="I437" s="27">
        <v>0.5</v>
      </c>
      <c r="J437" s="27">
        <v>97180</v>
      </c>
      <c r="K437" s="28">
        <f t="shared" si="16"/>
        <v>277660</v>
      </c>
      <c r="N437" s="28">
        <f t="shared" si="17"/>
        <v>0.5</v>
      </c>
    </row>
    <row r="438" spans="1:15" x14ac:dyDescent="0.2">
      <c r="A438" s="24">
        <v>147</v>
      </c>
      <c r="B438" s="22" t="s">
        <v>145</v>
      </c>
      <c r="C438" s="68">
        <v>42822</v>
      </c>
      <c r="D438" s="23" t="s">
        <v>1168</v>
      </c>
      <c r="E438" s="24">
        <v>0.66210000000000002</v>
      </c>
      <c r="F438" s="25" t="s">
        <v>1169</v>
      </c>
      <c r="G438" s="26" t="s">
        <v>1170</v>
      </c>
      <c r="H438" s="25">
        <v>1210</v>
      </c>
      <c r="I438" s="27">
        <v>0.5</v>
      </c>
      <c r="J438" s="27">
        <v>14240</v>
      </c>
      <c r="K438" s="28">
        <f t="shared" si="16"/>
        <v>40690</v>
      </c>
      <c r="L438" s="29">
        <v>32000</v>
      </c>
      <c r="M438" s="29">
        <v>128</v>
      </c>
      <c r="N438" s="28">
        <f t="shared" si="17"/>
        <v>128.5</v>
      </c>
    </row>
    <row r="439" spans="1:15" x14ac:dyDescent="0.2">
      <c r="A439" s="24" t="s">
        <v>1171</v>
      </c>
      <c r="C439" s="68">
        <v>42822</v>
      </c>
      <c r="D439" s="23" t="s">
        <v>1172</v>
      </c>
      <c r="E439" s="24">
        <v>14</v>
      </c>
      <c r="F439" s="25" t="s">
        <v>1173</v>
      </c>
      <c r="G439" s="26" t="s">
        <v>1174</v>
      </c>
      <c r="H439" s="25">
        <v>1080</v>
      </c>
      <c r="I439" s="27">
        <v>0.5</v>
      </c>
      <c r="J439" s="27">
        <v>23050</v>
      </c>
      <c r="K439" s="28">
        <f t="shared" si="16"/>
        <v>65860</v>
      </c>
      <c r="N439" s="28">
        <f t="shared" si="17"/>
        <v>0.5</v>
      </c>
    </row>
    <row r="440" spans="1:15" x14ac:dyDescent="0.2">
      <c r="A440" s="24" t="s">
        <v>1175</v>
      </c>
      <c r="C440" s="68">
        <v>42822</v>
      </c>
      <c r="D440" s="23" t="s">
        <v>1176</v>
      </c>
      <c r="E440" s="24">
        <v>1.0051000000000001</v>
      </c>
      <c r="F440" s="25" t="s">
        <v>1178</v>
      </c>
      <c r="G440" s="26" t="s">
        <v>1174</v>
      </c>
      <c r="H440" s="25">
        <v>1080</v>
      </c>
      <c r="I440" s="27">
        <v>1</v>
      </c>
      <c r="J440" s="27">
        <v>88520</v>
      </c>
      <c r="K440" s="28">
        <f t="shared" si="16"/>
        <v>252910</v>
      </c>
      <c r="N440" s="28">
        <f t="shared" si="17"/>
        <v>1</v>
      </c>
    </row>
    <row r="441" spans="1:15" x14ac:dyDescent="0.2">
      <c r="D441" s="23" t="s">
        <v>1177</v>
      </c>
      <c r="E441" s="24">
        <v>49.423400000000001</v>
      </c>
      <c r="F441" s="25" t="s">
        <v>129</v>
      </c>
      <c r="G441" s="26" t="s">
        <v>129</v>
      </c>
      <c r="K441" s="28">
        <f t="shared" si="16"/>
        <v>0</v>
      </c>
      <c r="N441" s="28">
        <f t="shared" si="17"/>
        <v>0</v>
      </c>
    </row>
    <row r="442" spans="1:15" x14ac:dyDescent="0.2">
      <c r="A442" s="24">
        <v>148</v>
      </c>
      <c r="C442" s="68">
        <v>42822</v>
      </c>
      <c r="D442" s="23" t="s">
        <v>1179</v>
      </c>
      <c r="E442" s="24" t="s">
        <v>1180</v>
      </c>
      <c r="F442" s="25" t="s">
        <v>1181</v>
      </c>
      <c r="G442" s="26" t="s">
        <v>1182</v>
      </c>
      <c r="H442" s="25">
        <v>3010</v>
      </c>
      <c r="I442" s="27">
        <v>0.5</v>
      </c>
      <c r="J442" s="27">
        <v>17240</v>
      </c>
      <c r="K442" s="28">
        <f t="shared" si="16"/>
        <v>49260</v>
      </c>
      <c r="L442" s="29">
        <v>4000</v>
      </c>
      <c r="M442" s="29">
        <v>16</v>
      </c>
      <c r="N442" s="28">
        <f t="shared" si="17"/>
        <v>16.5</v>
      </c>
    </row>
    <row r="443" spans="1:15" x14ac:dyDescent="0.2">
      <c r="A443" s="24" t="s">
        <v>1183</v>
      </c>
      <c r="C443" s="68">
        <v>42822</v>
      </c>
      <c r="D443" s="23" t="s">
        <v>1184</v>
      </c>
      <c r="E443" s="24" t="s">
        <v>166</v>
      </c>
      <c r="F443" s="25" t="s">
        <v>1185</v>
      </c>
      <c r="G443" s="26" t="s">
        <v>1186</v>
      </c>
      <c r="H443" s="25">
        <v>3010</v>
      </c>
      <c r="I443" s="27">
        <v>0.5</v>
      </c>
      <c r="J443" s="27">
        <v>17630</v>
      </c>
      <c r="K443" s="28">
        <f t="shared" si="16"/>
        <v>50370</v>
      </c>
      <c r="N443" s="28">
        <f t="shared" si="17"/>
        <v>0.5</v>
      </c>
    </row>
    <row r="444" spans="1:15" x14ac:dyDescent="0.2">
      <c r="A444" s="24">
        <v>149</v>
      </c>
      <c r="C444" s="68">
        <v>42822</v>
      </c>
      <c r="D444" s="23" t="s">
        <v>1187</v>
      </c>
      <c r="E444" s="24" t="s">
        <v>1190</v>
      </c>
      <c r="F444" s="25" t="s">
        <v>1191</v>
      </c>
      <c r="G444" s="26" t="s">
        <v>1192</v>
      </c>
      <c r="H444" s="25">
        <v>2050</v>
      </c>
      <c r="I444" s="27">
        <v>1.5</v>
      </c>
      <c r="J444" s="27">
        <v>110360</v>
      </c>
      <c r="K444" s="28">
        <f t="shared" si="16"/>
        <v>315310</v>
      </c>
      <c r="L444" s="29">
        <v>320000</v>
      </c>
      <c r="M444" s="29">
        <v>1280</v>
      </c>
      <c r="N444" s="28">
        <f t="shared" si="17"/>
        <v>1281.5</v>
      </c>
    </row>
    <row r="445" spans="1:15" x14ac:dyDescent="0.2">
      <c r="D445" s="23" t="s">
        <v>1188</v>
      </c>
      <c r="E445" s="24" t="s">
        <v>1190</v>
      </c>
      <c r="F445" s="25" t="s">
        <v>129</v>
      </c>
      <c r="G445" s="26" t="s">
        <v>129</v>
      </c>
      <c r="K445" s="28">
        <f t="shared" si="16"/>
        <v>0</v>
      </c>
      <c r="N445" s="28">
        <f t="shared" si="17"/>
        <v>0</v>
      </c>
    </row>
    <row r="446" spans="1:15" x14ac:dyDescent="0.2">
      <c r="D446" s="23" t="s">
        <v>1189</v>
      </c>
      <c r="E446" s="24" t="s">
        <v>1190</v>
      </c>
      <c r="F446" s="25" t="s">
        <v>129</v>
      </c>
      <c r="G446" s="26" t="s">
        <v>129</v>
      </c>
      <c r="K446" s="28">
        <f t="shared" si="16"/>
        <v>0</v>
      </c>
      <c r="N446" s="28">
        <f t="shared" si="17"/>
        <v>0</v>
      </c>
    </row>
    <row r="447" spans="1:15" s="41" customFormat="1" x14ac:dyDescent="0.2">
      <c r="A447" s="40">
        <v>150</v>
      </c>
      <c r="B447" s="38"/>
      <c r="C447" s="70">
        <v>42822</v>
      </c>
      <c r="D447" s="39" t="s">
        <v>1193</v>
      </c>
      <c r="E447" s="40">
        <v>0.24</v>
      </c>
      <c r="F447" s="41" t="s">
        <v>1194</v>
      </c>
      <c r="G447" s="42" t="s">
        <v>1195</v>
      </c>
      <c r="H447" s="41">
        <v>3010</v>
      </c>
      <c r="I447" s="43">
        <v>0.5</v>
      </c>
      <c r="J447" s="43">
        <v>22080</v>
      </c>
      <c r="K447" s="44">
        <f t="shared" si="16"/>
        <v>63090</v>
      </c>
      <c r="L447" s="45">
        <v>72000</v>
      </c>
      <c r="M447" s="45">
        <v>288</v>
      </c>
      <c r="N447" s="44">
        <f t="shared" si="17"/>
        <v>288.5</v>
      </c>
      <c r="O447" s="37"/>
    </row>
    <row r="448" spans="1:15" x14ac:dyDescent="0.2">
      <c r="N448" s="28">
        <f>SUM(N431:N447)</f>
        <v>2261.1</v>
      </c>
      <c r="O448" s="62">
        <v>62666</v>
      </c>
    </row>
    <row r="450" spans="1:15" x14ac:dyDescent="0.2">
      <c r="A450" s="24" t="s">
        <v>1196</v>
      </c>
      <c r="C450" s="68">
        <v>42822</v>
      </c>
      <c r="D450" s="23" t="s">
        <v>1197</v>
      </c>
      <c r="E450" s="24">
        <v>0.25829999999999997</v>
      </c>
      <c r="F450" s="25" t="s">
        <v>1198</v>
      </c>
      <c r="G450" s="26" t="s">
        <v>1199</v>
      </c>
      <c r="H450" s="25">
        <v>3010</v>
      </c>
      <c r="I450" s="27">
        <v>0.5</v>
      </c>
      <c r="J450" s="27">
        <v>42260</v>
      </c>
      <c r="K450" s="28">
        <f t="shared" si="16"/>
        <v>120740</v>
      </c>
      <c r="N450" s="28">
        <f t="shared" si="17"/>
        <v>0.5</v>
      </c>
    </row>
    <row r="451" spans="1:15" x14ac:dyDescent="0.2">
      <c r="A451" s="24" t="s">
        <v>1200</v>
      </c>
      <c r="C451" s="68">
        <v>42822</v>
      </c>
      <c r="D451" s="23" t="s">
        <v>1201</v>
      </c>
      <c r="E451" s="24">
        <v>0.628</v>
      </c>
      <c r="F451" s="25" t="s">
        <v>1203</v>
      </c>
      <c r="G451" s="26" t="s">
        <v>1204</v>
      </c>
      <c r="H451" s="25">
        <v>1030</v>
      </c>
      <c r="I451" s="27">
        <v>1</v>
      </c>
      <c r="J451" s="27">
        <v>30550</v>
      </c>
      <c r="K451" s="28">
        <f t="shared" si="16"/>
        <v>87290</v>
      </c>
      <c r="N451" s="28">
        <f t="shared" si="17"/>
        <v>1</v>
      </c>
    </row>
    <row r="452" spans="1:15" x14ac:dyDescent="0.2">
      <c r="D452" s="23" t="s">
        <v>1202</v>
      </c>
      <c r="E452" s="24">
        <v>7</v>
      </c>
      <c r="F452" s="25" t="s">
        <v>129</v>
      </c>
      <c r="G452" s="26" t="s">
        <v>129</v>
      </c>
      <c r="H452" s="25">
        <v>1020</v>
      </c>
      <c r="K452" s="28">
        <f t="shared" si="16"/>
        <v>0</v>
      </c>
      <c r="N452" s="28">
        <f t="shared" si="17"/>
        <v>0</v>
      </c>
    </row>
    <row r="453" spans="1:15" x14ac:dyDescent="0.2">
      <c r="A453" s="24" t="s">
        <v>1205</v>
      </c>
      <c r="C453" s="68">
        <v>42822</v>
      </c>
      <c r="D453" s="23" t="s">
        <v>1206</v>
      </c>
      <c r="E453" s="24">
        <v>0.74199999999999999</v>
      </c>
      <c r="F453" s="25" t="s">
        <v>1207</v>
      </c>
      <c r="G453" s="26" t="s">
        <v>1208</v>
      </c>
      <c r="H453" s="25">
        <v>1010</v>
      </c>
      <c r="I453" s="27">
        <v>0.5</v>
      </c>
      <c r="J453" s="27">
        <v>29340</v>
      </c>
      <c r="K453" s="28">
        <f t="shared" si="16"/>
        <v>83830</v>
      </c>
      <c r="N453" s="28">
        <f t="shared" si="17"/>
        <v>0.5</v>
      </c>
    </row>
    <row r="454" spans="1:15" x14ac:dyDescent="0.2">
      <c r="A454" s="24" t="s">
        <v>1209</v>
      </c>
      <c r="C454" s="68">
        <v>42822</v>
      </c>
      <c r="D454" s="23" t="s">
        <v>1210</v>
      </c>
      <c r="E454" s="24" t="s">
        <v>1211</v>
      </c>
      <c r="F454" s="25" t="s">
        <v>1212</v>
      </c>
      <c r="G454" s="26" t="s">
        <v>1213</v>
      </c>
      <c r="H454" s="25">
        <v>3010</v>
      </c>
      <c r="I454" s="27">
        <v>0.5</v>
      </c>
      <c r="J454" s="27">
        <v>14940</v>
      </c>
      <c r="K454" s="28">
        <f t="shared" si="16"/>
        <v>42690</v>
      </c>
      <c r="N454" s="28">
        <f t="shared" si="17"/>
        <v>0.5</v>
      </c>
    </row>
    <row r="455" spans="1:15" x14ac:dyDescent="0.2">
      <c r="A455" s="24">
        <v>151</v>
      </c>
      <c r="C455" s="68">
        <v>42822</v>
      </c>
      <c r="D455" s="23" t="s">
        <v>1214</v>
      </c>
      <c r="E455" s="24">
        <v>1</v>
      </c>
      <c r="F455" s="25" t="s">
        <v>1215</v>
      </c>
      <c r="G455" s="26" t="s">
        <v>1216</v>
      </c>
      <c r="H455" s="25">
        <v>1020</v>
      </c>
      <c r="I455" s="27">
        <v>0.5</v>
      </c>
      <c r="J455" s="27">
        <v>6160</v>
      </c>
      <c r="K455" s="28">
        <f t="shared" si="16"/>
        <v>17600</v>
      </c>
      <c r="L455" s="29">
        <v>10000</v>
      </c>
      <c r="M455" s="29">
        <v>40</v>
      </c>
      <c r="N455" s="28">
        <f t="shared" si="17"/>
        <v>40.5</v>
      </c>
    </row>
    <row r="456" spans="1:15" x14ac:dyDescent="0.2">
      <c r="A456" s="24" t="s">
        <v>1217</v>
      </c>
      <c r="C456" s="68">
        <v>42823</v>
      </c>
      <c r="D456" s="23" t="s">
        <v>1218</v>
      </c>
      <c r="E456" s="24" t="s">
        <v>263</v>
      </c>
      <c r="F456" s="25" t="s">
        <v>1220</v>
      </c>
      <c r="G456" s="26" t="s">
        <v>1221</v>
      </c>
      <c r="H456" s="25">
        <v>2050</v>
      </c>
      <c r="I456" s="27">
        <v>1</v>
      </c>
      <c r="J456" s="27">
        <v>67010</v>
      </c>
      <c r="K456" s="28">
        <f t="shared" si="16"/>
        <v>191460</v>
      </c>
      <c r="N456" s="28">
        <f t="shared" si="17"/>
        <v>1</v>
      </c>
    </row>
    <row r="457" spans="1:15" x14ac:dyDescent="0.2">
      <c r="D457" s="23" t="s">
        <v>1219</v>
      </c>
      <c r="E457" s="24">
        <v>0.23649999999999999</v>
      </c>
      <c r="F457" s="25" t="s">
        <v>129</v>
      </c>
      <c r="G457" s="26" t="s">
        <v>129</v>
      </c>
      <c r="K457" s="28">
        <f t="shared" si="16"/>
        <v>0</v>
      </c>
      <c r="N457" s="28">
        <f t="shared" si="17"/>
        <v>0</v>
      </c>
    </row>
    <row r="458" spans="1:15" x14ac:dyDescent="0.2">
      <c r="A458" s="24">
        <v>150</v>
      </c>
      <c r="C458" s="68">
        <v>42823</v>
      </c>
      <c r="D458" s="23" t="s">
        <v>1222</v>
      </c>
      <c r="E458" s="24">
        <v>0.1769</v>
      </c>
      <c r="F458" s="25" t="s">
        <v>1223</v>
      </c>
      <c r="G458" s="26" t="s">
        <v>1224</v>
      </c>
      <c r="H458" s="25">
        <v>3010</v>
      </c>
      <c r="I458" s="27">
        <v>0.5</v>
      </c>
      <c r="J458" s="27">
        <v>29000</v>
      </c>
      <c r="K458" s="28">
        <f t="shared" si="16"/>
        <v>82860</v>
      </c>
      <c r="L458" s="29">
        <v>104000</v>
      </c>
      <c r="M458" s="29">
        <v>416</v>
      </c>
      <c r="N458" s="28">
        <f t="shared" si="17"/>
        <v>416.5</v>
      </c>
    </row>
    <row r="459" spans="1:15" x14ac:dyDescent="0.2">
      <c r="A459" s="24">
        <v>152</v>
      </c>
      <c r="C459" s="68">
        <v>42823</v>
      </c>
      <c r="D459" s="23" t="s">
        <v>1225</v>
      </c>
      <c r="E459" s="24">
        <v>0.23</v>
      </c>
      <c r="F459" s="25" t="s">
        <v>1226</v>
      </c>
      <c r="G459" s="26" t="s">
        <v>1227</v>
      </c>
      <c r="H459" s="25">
        <v>3010</v>
      </c>
      <c r="I459" s="27">
        <v>0.5</v>
      </c>
      <c r="J459" s="27">
        <v>39340</v>
      </c>
      <c r="K459" s="28">
        <f t="shared" si="16"/>
        <v>112400</v>
      </c>
      <c r="L459" s="29">
        <v>85000</v>
      </c>
      <c r="M459" s="29">
        <v>340</v>
      </c>
      <c r="N459" s="28">
        <f t="shared" si="17"/>
        <v>340.5</v>
      </c>
    </row>
    <row r="460" spans="1:15" s="41" customFormat="1" x14ac:dyDescent="0.2">
      <c r="A460" s="40">
        <v>153</v>
      </c>
      <c r="B460" s="38"/>
      <c r="C460" s="70">
        <v>42823</v>
      </c>
      <c r="D460" s="39" t="s">
        <v>1228</v>
      </c>
      <c r="E460" s="40">
        <v>7.016</v>
      </c>
      <c r="F460" s="41" t="s">
        <v>1229</v>
      </c>
      <c r="G460" s="42" t="s">
        <v>1230</v>
      </c>
      <c r="H460" s="41">
        <v>1090</v>
      </c>
      <c r="I460" s="43">
        <v>0.5</v>
      </c>
      <c r="J460" s="43">
        <v>12150</v>
      </c>
      <c r="K460" s="44">
        <f t="shared" si="16"/>
        <v>34710</v>
      </c>
      <c r="L460" s="45">
        <v>75300</v>
      </c>
      <c r="M460" s="45">
        <v>301.2</v>
      </c>
      <c r="N460" s="44">
        <f t="shared" si="17"/>
        <v>301.7</v>
      </c>
      <c r="O460" s="37"/>
    </row>
    <row r="461" spans="1:15" x14ac:dyDescent="0.2">
      <c r="N461" s="28">
        <f>SUM(N450:N460)</f>
        <v>1102.7</v>
      </c>
      <c r="O461" s="62">
        <v>62679</v>
      </c>
    </row>
    <row r="463" spans="1:15" x14ac:dyDescent="0.2">
      <c r="A463" s="24" t="s">
        <v>1231</v>
      </c>
      <c r="C463" s="68">
        <v>42824</v>
      </c>
      <c r="D463" s="23" t="s">
        <v>1232</v>
      </c>
      <c r="E463" s="24">
        <v>0.42499999999999999</v>
      </c>
      <c r="F463" s="25" t="s">
        <v>1235</v>
      </c>
      <c r="G463" s="26" t="s">
        <v>1233</v>
      </c>
      <c r="H463" s="25">
        <v>1100</v>
      </c>
      <c r="I463" s="27">
        <v>0.5</v>
      </c>
      <c r="J463" s="27">
        <v>33780</v>
      </c>
      <c r="K463" s="28">
        <f t="shared" si="16"/>
        <v>96510</v>
      </c>
      <c r="N463" s="28">
        <f t="shared" si="17"/>
        <v>0.5</v>
      </c>
    </row>
    <row r="464" spans="1:15" x14ac:dyDescent="0.2">
      <c r="A464" s="24">
        <v>154</v>
      </c>
      <c r="C464" s="68">
        <v>42824</v>
      </c>
      <c r="D464" s="23" t="s">
        <v>1234</v>
      </c>
      <c r="E464" s="24">
        <v>26.2698</v>
      </c>
      <c r="F464" s="25" t="s">
        <v>1236</v>
      </c>
      <c r="G464" s="26" t="s">
        <v>1237</v>
      </c>
      <c r="H464" s="25">
        <v>1110</v>
      </c>
      <c r="I464" s="27">
        <v>0.5</v>
      </c>
      <c r="J464" s="27">
        <v>40590</v>
      </c>
      <c r="K464" s="28">
        <f t="shared" si="16"/>
        <v>115970</v>
      </c>
      <c r="L464" s="29">
        <v>109000</v>
      </c>
      <c r="M464" s="29">
        <v>436</v>
      </c>
      <c r="N464" s="28">
        <f t="shared" si="17"/>
        <v>436.5</v>
      </c>
    </row>
    <row r="465" spans="1:15" x14ac:dyDescent="0.2">
      <c r="A465" s="24">
        <v>155</v>
      </c>
      <c r="C465" s="68">
        <v>42824</v>
      </c>
      <c r="D465" s="23" t="s">
        <v>1238</v>
      </c>
      <c r="E465" s="24" t="s">
        <v>1239</v>
      </c>
      <c r="F465" s="25" t="s">
        <v>1240</v>
      </c>
      <c r="G465" s="26" t="s">
        <v>1241</v>
      </c>
      <c r="H465" s="25">
        <v>3010</v>
      </c>
      <c r="I465" s="27">
        <v>0.5</v>
      </c>
      <c r="J465" s="27">
        <v>29380</v>
      </c>
      <c r="K465" s="28">
        <f t="shared" si="16"/>
        <v>83940</v>
      </c>
      <c r="L465" s="29">
        <v>59500</v>
      </c>
      <c r="M465" s="29">
        <v>238</v>
      </c>
      <c r="N465" s="28">
        <f t="shared" si="17"/>
        <v>238.5</v>
      </c>
    </row>
    <row r="466" spans="1:15" x14ac:dyDescent="0.2">
      <c r="A466" s="24" t="s">
        <v>1242</v>
      </c>
      <c r="C466" s="68">
        <v>42825</v>
      </c>
      <c r="D466" s="23" t="s">
        <v>1243</v>
      </c>
      <c r="E466" s="24">
        <v>2.081</v>
      </c>
      <c r="F466" s="25" t="s">
        <v>1244</v>
      </c>
      <c r="G466" s="26" t="s">
        <v>1245</v>
      </c>
      <c r="H466" s="25">
        <v>1100</v>
      </c>
      <c r="I466" s="27">
        <v>0.5</v>
      </c>
      <c r="J466" s="27">
        <v>11600</v>
      </c>
      <c r="K466" s="28">
        <f t="shared" si="16"/>
        <v>33140</v>
      </c>
      <c r="N466" s="28">
        <f t="shared" si="17"/>
        <v>0.5</v>
      </c>
    </row>
    <row r="467" spans="1:15" x14ac:dyDescent="0.2">
      <c r="A467" s="24" t="s">
        <v>1246</v>
      </c>
      <c r="C467" s="68">
        <v>42825</v>
      </c>
      <c r="D467" s="23" t="s">
        <v>1247</v>
      </c>
      <c r="E467" s="24">
        <v>69.241</v>
      </c>
      <c r="F467" s="25" t="s">
        <v>1248</v>
      </c>
      <c r="G467" s="26" t="s">
        <v>1249</v>
      </c>
      <c r="H467" s="25">
        <v>1200</v>
      </c>
      <c r="I467" s="27">
        <v>0.5</v>
      </c>
      <c r="J467" s="27">
        <v>128400</v>
      </c>
      <c r="K467" s="28">
        <f t="shared" si="16"/>
        <v>366860</v>
      </c>
      <c r="N467" s="28">
        <f t="shared" si="17"/>
        <v>0.5</v>
      </c>
    </row>
    <row r="468" spans="1:15" x14ac:dyDescent="0.2">
      <c r="A468" s="24" t="s">
        <v>1250</v>
      </c>
      <c r="C468" s="68">
        <v>42825</v>
      </c>
      <c r="D468" s="23" t="s">
        <v>1251</v>
      </c>
      <c r="E468" s="24" t="s">
        <v>166</v>
      </c>
      <c r="F468" s="25" t="s">
        <v>1252</v>
      </c>
      <c r="G468" s="26" t="s">
        <v>1253</v>
      </c>
      <c r="H468" s="25">
        <v>1190</v>
      </c>
      <c r="I468" s="27">
        <v>0.5</v>
      </c>
      <c r="J468" s="27">
        <v>14480</v>
      </c>
      <c r="K468" s="28">
        <f t="shared" si="16"/>
        <v>41370</v>
      </c>
      <c r="N468" s="28">
        <f t="shared" si="17"/>
        <v>0.5</v>
      </c>
    </row>
    <row r="469" spans="1:15" x14ac:dyDescent="0.2">
      <c r="A469" s="24">
        <v>156</v>
      </c>
      <c r="C469" s="68">
        <v>42825</v>
      </c>
      <c r="D469" s="23" t="s">
        <v>1254</v>
      </c>
      <c r="E469" s="24" t="s">
        <v>263</v>
      </c>
      <c r="F469" s="25" t="s">
        <v>1255</v>
      </c>
      <c r="G469" s="26" t="s">
        <v>1256</v>
      </c>
      <c r="H469" s="25">
        <v>2050</v>
      </c>
      <c r="I469" s="27">
        <v>0.5</v>
      </c>
      <c r="J469" s="27">
        <v>7100</v>
      </c>
      <c r="K469" s="28">
        <f t="shared" si="16"/>
        <v>20290</v>
      </c>
      <c r="L469" s="29">
        <v>15000</v>
      </c>
      <c r="M469" s="29">
        <v>60</v>
      </c>
      <c r="N469" s="28">
        <f t="shared" si="17"/>
        <v>60.5</v>
      </c>
    </row>
    <row r="470" spans="1:15" x14ac:dyDescent="0.2">
      <c r="A470" s="24">
        <v>157</v>
      </c>
      <c r="C470" s="68">
        <v>42825</v>
      </c>
      <c r="D470" s="23" t="s">
        <v>1257</v>
      </c>
      <c r="E470" s="24" t="s">
        <v>1258</v>
      </c>
      <c r="F470" s="25" t="s">
        <v>231</v>
      </c>
      <c r="G470" s="26" t="s">
        <v>1259</v>
      </c>
      <c r="H470" s="25">
        <v>2050</v>
      </c>
      <c r="I470" s="27">
        <v>0.5</v>
      </c>
      <c r="J470" s="27">
        <v>12460</v>
      </c>
      <c r="K470" s="28">
        <f t="shared" si="16"/>
        <v>35600</v>
      </c>
      <c r="L470" s="29">
        <v>2500</v>
      </c>
      <c r="M470" s="29">
        <v>10</v>
      </c>
      <c r="N470" s="28">
        <f t="shared" si="17"/>
        <v>10.5</v>
      </c>
    </row>
    <row r="471" spans="1:15" x14ac:dyDescent="0.2">
      <c r="A471" s="24">
        <v>158</v>
      </c>
      <c r="C471" s="68">
        <v>42825</v>
      </c>
      <c r="D471" s="23" t="s">
        <v>1260</v>
      </c>
      <c r="E471" s="24">
        <v>5.1189999999999998</v>
      </c>
      <c r="F471" s="25" t="s">
        <v>1261</v>
      </c>
      <c r="G471" s="26" t="s">
        <v>1262</v>
      </c>
      <c r="H471" s="25">
        <v>1220</v>
      </c>
      <c r="I471" s="27">
        <v>0.5</v>
      </c>
      <c r="J471" s="27">
        <v>61870</v>
      </c>
      <c r="K471" s="28">
        <f t="shared" si="16"/>
        <v>176770</v>
      </c>
      <c r="L471" s="29">
        <v>255000</v>
      </c>
      <c r="M471" s="29">
        <v>1020</v>
      </c>
      <c r="N471" s="28">
        <f t="shared" si="17"/>
        <v>1020.5</v>
      </c>
    </row>
    <row r="472" spans="1:15" s="41" customFormat="1" x14ac:dyDescent="0.2">
      <c r="A472" s="40">
        <v>159</v>
      </c>
      <c r="B472" s="38"/>
      <c r="C472" s="70">
        <v>42825</v>
      </c>
      <c r="D472" s="39" t="s">
        <v>679</v>
      </c>
      <c r="E472" s="40">
        <v>0.24199999999999999</v>
      </c>
      <c r="F472" s="41" t="s">
        <v>1263</v>
      </c>
      <c r="G472" s="42" t="s">
        <v>1264</v>
      </c>
      <c r="H472" s="41">
        <v>2040</v>
      </c>
      <c r="I472" s="43">
        <v>0.5</v>
      </c>
      <c r="J472" s="43">
        <v>34150</v>
      </c>
      <c r="K472" s="44">
        <f t="shared" si="16"/>
        <v>97570</v>
      </c>
      <c r="L472" s="45">
        <v>130000</v>
      </c>
      <c r="M472" s="45">
        <v>520</v>
      </c>
      <c r="N472" s="44">
        <f t="shared" si="17"/>
        <v>520.5</v>
      </c>
      <c r="O472" s="37"/>
    </row>
    <row r="473" spans="1:15" x14ac:dyDescent="0.2">
      <c r="N473" s="28">
        <f>SUM(N463:N472)</f>
        <v>2289</v>
      </c>
      <c r="O473" s="62">
        <v>62700</v>
      </c>
    </row>
    <row r="475" spans="1:15" x14ac:dyDescent="0.2">
      <c r="A475" s="24" t="s">
        <v>1266</v>
      </c>
      <c r="C475" s="68">
        <v>42828</v>
      </c>
      <c r="D475" s="23" t="s">
        <v>1267</v>
      </c>
      <c r="E475" s="24">
        <v>0.67100000000000004</v>
      </c>
      <c r="F475" s="25" t="s">
        <v>1268</v>
      </c>
      <c r="G475" s="26" t="s">
        <v>1269</v>
      </c>
      <c r="H475" s="25">
        <v>2030</v>
      </c>
      <c r="I475" s="27">
        <v>0.5</v>
      </c>
      <c r="J475" s="27">
        <v>20710</v>
      </c>
      <c r="K475" s="28">
        <f t="shared" si="16"/>
        <v>59170</v>
      </c>
      <c r="N475" s="28">
        <f t="shared" si="17"/>
        <v>0.5</v>
      </c>
    </row>
    <row r="476" spans="1:15" x14ac:dyDescent="0.2">
      <c r="A476" s="24" t="s">
        <v>1265</v>
      </c>
      <c r="C476" s="68">
        <v>42828</v>
      </c>
      <c r="D476" s="23" t="s">
        <v>1270</v>
      </c>
      <c r="E476" s="24">
        <v>5.2149999999999999</v>
      </c>
      <c r="F476" s="25" t="s">
        <v>1271</v>
      </c>
      <c r="G476" s="26" t="s">
        <v>1272</v>
      </c>
      <c r="H476" s="25">
        <v>1220</v>
      </c>
      <c r="I476" s="27">
        <v>0.5</v>
      </c>
      <c r="J476" s="27">
        <v>34950</v>
      </c>
      <c r="K476" s="28">
        <f t="shared" si="16"/>
        <v>99860</v>
      </c>
      <c r="N476" s="28">
        <f t="shared" si="17"/>
        <v>0.5</v>
      </c>
    </row>
    <row r="477" spans="1:15" x14ac:dyDescent="0.2">
      <c r="A477" s="24" t="s">
        <v>1273</v>
      </c>
      <c r="C477" s="68">
        <v>42828</v>
      </c>
      <c r="D477" s="23" t="s">
        <v>1274</v>
      </c>
      <c r="E477" s="24">
        <v>16.004999999999999</v>
      </c>
      <c r="F477" s="25" t="s">
        <v>1275</v>
      </c>
      <c r="G477" s="26" t="s">
        <v>1272</v>
      </c>
      <c r="H477" s="25">
        <v>1050</v>
      </c>
      <c r="I477" s="27">
        <v>0.5</v>
      </c>
      <c r="J477" s="27">
        <v>29930</v>
      </c>
      <c r="K477" s="28">
        <f t="shared" si="16"/>
        <v>85510</v>
      </c>
      <c r="N477" s="28">
        <f t="shared" si="17"/>
        <v>0.5</v>
      </c>
    </row>
    <row r="478" spans="1:15" x14ac:dyDescent="0.2">
      <c r="A478" s="24" t="s">
        <v>1280</v>
      </c>
      <c r="C478" s="68">
        <v>42829</v>
      </c>
      <c r="D478" s="23" t="s">
        <v>1281</v>
      </c>
      <c r="E478" s="24">
        <v>1.79</v>
      </c>
      <c r="F478" s="25" t="s">
        <v>1282</v>
      </c>
      <c r="G478" s="26" t="s">
        <v>1283</v>
      </c>
      <c r="H478" s="25">
        <v>1180</v>
      </c>
      <c r="I478" s="27">
        <v>0.5</v>
      </c>
      <c r="J478" s="27">
        <v>4930</v>
      </c>
      <c r="K478" s="28">
        <f t="shared" si="16"/>
        <v>14090</v>
      </c>
      <c r="N478" s="28">
        <f t="shared" si="17"/>
        <v>0.5</v>
      </c>
    </row>
    <row r="479" spans="1:15" x14ac:dyDescent="0.2">
      <c r="A479" s="24">
        <v>161</v>
      </c>
      <c r="C479" s="68">
        <v>42829</v>
      </c>
      <c r="D479" s="23" t="s">
        <v>1289</v>
      </c>
      <c r="E479" s="24" t="s">
        <v>1291</v>
      </c>
      <c r="F479" s="25" t="s">
        <v>1292</v>
      </c>
      <c r="G479" s="26" t="s">
        <v>1293</v>
      </c>
      <c r="H479" s="25">
        <v>3010</v>
      </c>
      <c r="I479" s="27">
        <v>1</v>
      </c>
      <c r="J479" s="27">
        <v>25330</v>
      </c>
      <c r="K479" s="28">
        <f t="shared" si="16"/>
        <v>72370</v>
      </c>
      <c r="L479" s="29">
        <v>42000</v>
      </c>
      <c r="M479" s="29">
        <v>168</v>
      </c>
      <c r="N479" s="28">
        <f t="shared" si="17"/>
        <v>169</v>
      </c>
    </row>
    <row r="480" spans="1:15" x14ac:dyDescent="0.2">
      <c r="D480" s="23" t="s">
        <v>1290</v>
      </c>
      <c r="E480" s="24" t="s">
        <v>1291</v>
      </c>
      <c r="F480" s="25" t="s">
        <v>129</v>
      </c>
      <c r="G480" s="26" t="s">
        <v>129</v>
      </c>
      <c r="K480" s="28">
        <f t="shared" si="16"/>
        <v>0</v>
      </c>
      <c r="N480" s="28">
        <f t="shared" si="17"/>
        <v>0</v>
      </c>
    </row>
    <row r="481" spans="1:15" x14ac:dyDescent="0.2">
      <c r="A481" s="24">
        <v>162</v>
      </c>
      <c r="C481" s="68">
        <v>42829</v>
      </c>
      <c r="D481" s="23" t="s">
        <v>1294</v>
      </c>
      <c r="E481" s="24">
        <v>1.0669999999999999</v>
      </c>
      <c r="F481" s="25" t="s">
        <v>1295</v>
      </c>
      <c r="G481" s="26" t="s">
        <v>1296</v>
      </c>
      <c r="H481" s="25">
        <v>1210</v>
      </c>
      <c r="I481" s="27">
        <v>0.5</v>
      </c>
      <c r="J481" s="27">
        <v>52220</v>
      </c>
      <c r="K481" s="28">
        <f t="shared" si="16"/>
        <v>149200</v>
      </c>
      <c r="L481" s="29">
        <v>74000</v>
      </c>
      <c r="M481" s="29">
        <v>296</v>
      </c>
      <c r="N481" s="28">
        <f t="shared" si="17"/>
        <v>296.5</v>
      </c>
    </row>
    <row r="482" spans="1:15" s="41" customFormat="1" x14ac:dyDescent="0.2">
      <c r="A482" s="40">
        <v>163</v>
      </c>
      <c r="B482" s="38"/>
      <c r="C482" s="70">
        <v>42829</v>
      </c>
      <c r="D482" s="39" t="s">
        <v>1297</v>
      </c>
      <c r="E482" s="40">
        <v>6.0970000000000004</v>
      </c>
      <c r="F482" s="41" t="s">
        <v>1298</v>
      </c>
      <c r="G482" s="42" t="s">
        <v>1299</v>
      </c>
      <c r="H482" s="41">
        <v>1220</v>
      </c>
      <c r="I482" s="43">
        <v>0.5</v>
      </c>
      <c r="J482" s="43">
        <v>9440</v>
      </c>
      <c r="K482" s="44">
        <f t="shared" si="16"/>
        <v>26970</v>
      </c>
      <c r="L482" s="45">
        <v>45727.5</v>
      </c>
      <c r="M482" s="45">
        <v>183.2</v>
      </c>
      <c r="N482" s="44">
        <f t="shared" si="17"/>
        <v>183.7</v>
      </c>
      <c r="O482" s="37"/>
    </row>
    <row r="483" spans="1:15" x14ac:dyDescent="0.2">
      <c r="N483" s="28">
        <f>SUM(N475:N482)</f>
        <v>651.20000000000005</v>
      </c>
      <c r="O483" s="62">
        <v>62767</v>
      </c>
    </row>
    <row r="485" spans="1:15" x14ac:dyDescent="0.2">
      <c r="A485" s="24" t="s">
        <v>1284</v>
      </c>
      <c r="C485" s="68">
        <v>42829</v>
      </c>
      <c r="D485" s="23" t="s">
        <v>1285</v>
      </c>
      <c r="E485" s="24">
        <v>108</v>
      </c>
      <c r="F485" s="25" t="s">
        <v>1287</v>
      </c>
      <c r="G485" s="26" t="s">
        <v>1288</v>
      </c>
      <c r="H485" s="25">
        <v>1130</v>
      </c>
      <c r="I485" s="27">
        <v>1</v>
      </c>
      <c r="J485" s="27">
        <v>166890</v>
      </c>
      <c r="K485" s="28">
        <f>ROUND(J485/0.35,-1)</f>
        <v>476830</v>
      </c>
      <c r="N485" s="28">
        <f>SUM(I485+M485)</f>
        <v>1</v>
      </c>
    </row>
    <row r="486" spans="1:15" x14ac:dyDescent="0.2">
      <c r="D486" s="23" t="s">
        <v>1286</v>
      </c>
      <c r="E486" s="24">
        <v>39.878</v>
      </c>
      <c r="F486" s="25" t="s">
        <v>129</v>
      </c>
      <c r="G486" s="26" t="s">
        <v>129</v>
      </c>
      <c r="K486" s="28">
        <f>ROUND(J486/0.35,-1)</f>
        <v>0</v>
      </c>
      <c r="N486" s="28">
        <f>SUM(I486+M486)</f>
        <v>0</v>
      </c>
    </row>
    <row r="487" spans="1:15" x14ac:dyDescent="0.2">
      <c r="A487" s="24" t="s">
        <v>1300</v>
      </c>
      <c r="C487" s="68">
        <v>42830</v>
      </c>
      <c r="D487" s="23" t="s">
        <v>1301</v>
      </c>
      <c r="E487" s="24" t="s">
        <v>975</v>
      </c>
      <c r="F487" s="25" t="s">
        <v>1066</v>
      </c>
      <c r="G487" s="26" t="s">
        <v>1303</v>
      </c>
      <c r="H487" s="25">
        <v>1050</v>
      </c>
      <c r="I487" s="27">
        <v>1</v>
      </c>
      <c r="J487" s="27">
        <v>1680</v>
      </c>
      <c r="K487" s="28">
        <f t="shared" si="16"/>
        <v>4800</v>
      </c>
      <c r="N487" s="28">
        <f t="shared" si="17"/>
        <v>1</v>
      </c>
    </row>
    <row r="488" spans="1:15" x14ac:dyDescent="0.2">
      <c r="D488" s="23" t="s">
        <v>1302</v>
      </c>
      <c r="E488" s="24" t="s">
        <v>975</v>
      </c>
      <c r="F488" s="25" t="s">
        <v>129</v>
      </c>
      <c r="G488" s="26" t="s">
        <v>129</v>
      </c>
      <c r="K488" s="28">
        <f t="shared" si="16"/>
        <v>0</v>
      </c>
      <c r="N488" s="28">
        <f t="shared" si="17"/>
        <v>0</v>
      </c>
    </row>
    <row r="489" spans="1:15" x14ac:dyDescent="0.2">
      <c r="A489" s="24">
        <v>164</v>
      </c>
      <c r="C489" s="68">
        <v>42830</v>
      </c>
      <c r="D489" s="23" t="s">
        <v>1307</v>
      </c>
      <c r="E489" s="24" t="s">
        <v>166</v>
      </c>
      <c r="F489" s="25" t="s">
        <v>1304</v>
      </c>
      <c r="G489" s="26" t="s">
        <v>1305</v>
      </c>
      <c r="H489" s="25">
        <v>1190</v>
      </c>
      <c r="I489" s="27">
        <v>1</v>
      </c>
      <c r="J489" s="27">
        <v>2760</v>
      </c>
      <c r="K489" s="28">
        <f t="shared" si="16"/>
        <v>7890</v>
      </c>
      <c r="L489" s="29">
        <v>10000</v>
      </c>
      <c r="M489" s="29">
        <v>40</v>
      </c>
      <c r="N489" s="28">
        <f t="shared" si="17"/>
        <v>41</v>
      </c>
    </row>
    <row r="490" spans="1:15" x14ac:dyDescent="0.2">
      <c r="D490" s="23" t="s">
        <v>1306</v>
      </c>
      <c r="E490" s="24" t="s">
        <v>166</v>
      </c>
      <c r="F490" s="25" t="s">
        <v>129</v>
      </c>
      <c r="G490" s="26" t="s">
        <v>129</v>
      </c>
      <c r="K490" s="28">
        <f t="shared" si="16"/>
        <v>0</v>
      </c>
      <c r="N490" s="28">
        <f t="shared" si="17"/>
        <v>0</v>
      </c>
    </row>
    <row r="491" spans="1:15" s="41" customFormat="1" x14ac:dyDescent="0.2">
      <c r="A491" s="40">
        <v>165</v>
      </c>
      <c r="B491" s="38"/>
      <c r="C491" s="70">
        <v>42830</v>
      </c>
      <c r="D491" s="39" t="s">
        <v>1308</v>
      </c>
      <c r="E491" s="40" t="s">
        <v>1309</v>
      </c>
      <c r="F491" s="41" t="s">
        <v>1310</v>
      </c>
      <c r="G491" s="42" t="s">
        <v>1311</v>
      </c>
      <c r="H491" s="41">
        <v>2050</v>
      </c>
      <c r="I491" s="43">
        <v>0.5</v>
      </c>
      <c r="J491" s="43">
        <v>17580</v>
      </c>
      <c r="K491" s="44">
        <f t="shared" ref="K491:K552" si="18">ROUND(J491/0.35,-1)</f>
        <v>50230</v>
      </c>
      <c r="L491" s="45">
        <v>61000</v>
      </c>
      <c r="M491" s="45">
        <v>244</v>
      </c>
      <c r="N491" s="44">
        <f t="shared" ref="N491:N552" si="19">SUM(I491+M491)</f>
        <v>244.5</v>
      </c>
      <c r="O491" s="37"/>
    </row>
    <row r="492" spans="1:15" x14ac:dyDescent="0.2">
      <c r="N492" s="28">
        <f>SUM(N485:N491)</f>
        <v>287.5</v>
      </c>
      <c r="O492" s="62">
        <v>62747</v>
      </c>
    </row>
    <row r="494" spans="1:15" x14ac:dyDescent="0.2">
      <c r="A494" s="24" t="s">
        <v>1312</v>
      </c>
      <c r="C494" s="68">
        <v>42831</v>
      </c>
      <c r="D494" s="23" t="s">
        <v>1313</v>
      </c>
      <c r="E494" s="24">
        <v>1.373</v>
      </c>
      <c r="F494" s="25" t="s">
        <v>1314</v>
      </c>
      <c r="G494" s="26" t="s">
        <v>1315</v>
      </c>
      <c r="H494" s="25">
        <v>1210</v>
      </c>
      <c r="I494" s="27">
        <v>0.5</v>
      </c>
      <c r="J494" s="27">
        <v>1460</v>
      </c>
      <c r="K494" s="28">
        <f t="shared" si="18"/>
        <v>4170</v>
      </c>
      <c r="N494" s="28">
        <f t="shared" si="19"/>
        <v>0.5</v>
      </c>
    </row>
    <row r="495" spans="1:15" x14ac:dyDescent="0.2">
      <c r="A495" s="24" t="s">
        <v>1316</v>
      </c>
      <c r="C495" s="68">
        <v>42831</v>
      </c>
      <c r="D495" s="23" t="s">
        <v>1317</v>
      </c>
      <c r="E495" s="24">
        <v>0.16170000000000001</v>
      </c>
      <c r="F495" s="25" t="s">
        <v>1318</v>
      </c>
      <c r="G495" s="26" t="s">
        <v>1319</v>
      </c>
      <c r="H495" s="25">
        <v>3010</v>
      </c>
      <c r="I495" s="27">
        <v>0.5</v>
      </c>
      <c r="J495" s="27">
        <v>104050</v>
      </c>
      <c r="K495" s="28">
        <f t="shared" si="18"/>
        <v>297290</v>
      </c>
      <c r="N495" s="28">
        <f t="shared" si="19"/>
        <v>0.5</v>
      </c>
    </row>
    <row r="496" spans="1:15" x14ac:dyDescent="0.2">
      <c r="A496" s="24" t="s">
        <v>1320</v>
      </c>
      <c r="C496" s="68">
        <v>42831</v>
      </c>
      <c r="D496" s="23" t="s">
        <v>1321</v>
      </c>
      <c r="E496" s="24" t="s">
        <v>822</v>
      </c>
      <c r="F496" s="25" t="s">
        <v>1322</v>
      </c>
      <c r="G496" s="26" t="s">
        <v>1323</v>
      </c>
      <c r="H496" s="25">
        <v>3010</v>
      </c>
      <c r="I496" s="27">
        <v>0.5</v>
      </c>
      <c r="J496" s="27">
        <v>15590</v>
      </c>
      <c r="K496" s="28">
        <f t="shared" si="18"/>
        <v>44540</v>
      </c>
      <c r="N496" s="28">
        <f t="shared" si="19"/>
        <v>0.5</v>
      </c>
    </row>
    <row r="497" spans="1:15" x14ac:dyDescent="0.2">
      <c r="A497" s="24" t="s">
        <v>1324</v>
      </c>
      <c r="C497" s="68">
        <v>42831</v>
      </c>
      <c r="D497" s="23" t="s">
        <v>1325</v>
      </c>
      <c r="E497" s="24">
        <v>12.57</v>
      </c>
      <c r="F497" s="25" t="s">
        <v>1328</v>
      </c>
      <c r="G497" s="26" t="s">
        <v>1329</v>
      </c>
      <c r="H497" s="25">
        <v>1080</v>
      </c>
      <c r="I497" s="27">
        <v>1.5</v>
      </c>
      <c r="J497" s="27">
        <v>61145</v>
      </c>
      <c r="K497" s="28">
        <f t="shared" si="18"/>
        <v>174700</v>
      </c>
      <c r="N497" s="28">
        <f t="shared" si="19"/>
        <v>1.5</v>
      </c>
    </row>
    <row r="498" spans="1:15" x14ac:dyDescent="0.2">
      <c r="D498" s="23" t="s">
        <v>1326</v>
      </c>
      <c r="E498" s="24">
        <v>0.17899999999999999</v>
      </c>
      <c r="F498" s="25" t="s">
        <v>129</v>
      </c>
      <c r="G498" s="26" t="s">
        <v>129</v>
      </c>
      <c r="H498" s="25">
        <v>2040</v>
      </c>
      <c r="K498" s="28">
        <f t="shared" si="18"/>
        <v>0</v>
      </c>
      <c r="N498" s="28">
        <f t="shared" si="19"/>
        <v>0</v>
      </c>
    </row>
    <row r="499" spans="1:15" x14ac:dyDescent="0.2">
      <c r="D499" s="23" t="s">
        <v>1327</v>
      </c>
      <c r="E499" s="24">
        <v>1.3</v>
      </c>
      <c r="F499" s="25" t="s">
        <v>129</v>
      </c>
      <c r="G499" s="26" t="s">
        <v>129</v>
      </c>
      <c r="H499" s="25">
        <v>1080</v>
      </c>
      <c r="K499" s="28">
        <f t="shared" si="18"/>
        <v>0</v>
      </c>
      <c r="N499" s="28">
        <f t="shared" si="19"/>
        <v>0</v>
      </c>
    </row>
    <row r="500" spans="1:15" x14ac:dyDescent="0.2">
      <c r="A500" s="24">
        <v>166</v>
      </c>
      <c r="C500" s="68">
        <v>42831</v>
      </c>
      <c r="D500" s="23" t="s">
        <v>1330</v>
      </c>
      <c r="E500" s="24">
        <v>0.23169999999999999</v>
      </c>
      <c r="F500" s="25" t="s">
        <v>1331</v>
      </c>
      <c r="G500" s="26" t="s">
        <v>1332</v>
      </c>
      <c r="H500" s="25">
        <v>3010</v>
      </c>
      <c r="I500" s="27">
        <v>0.5</v>
      </c>
      <c r="J500" s="27">
        <v>34040</v>
      </c>
      <c r="K500" s="28">
        <f t="shared" si="18"/>
        <v>97260</v>
      </c>
      <c r="L500" s="29">
        <v>78406.490000000005</v>
      </c>
      <c r="M500" s="29">
        <v>313.60000000000002</v>
      </c>
      <c r="N500" s="28">
        <f t="shared" si="19"/>
        <v>314.10000000000002</v>
      </c>
    </row>
    <row r="501" spans="1:15" s="41" customFormat="1" x14ac:dyDescent="0.2">
      <c r="A501" s="40">
        <v>168</v>
      </c>
      <c r="B501" s="38"/>
      <c r="C501" s="70">
        <v>42832</v>
      </c>
      <c r="D501" s="39" t="s">
        <v>1333</v>
      </c>
      <c r="E501" s="40" t="s">
        <v>1334</v>
      </c>
      <c r="F501" s="41" t="s">
        <v>1335</v>
      </c>
      <c r="G501" s="42" t="s">
        <v>1336</v>
      </c>
      <c r="H501" s="41">
        <v>3010</v>
      </c>
      <c r="I501" s="43">
        <v>0.5</v>
      </c>
      <c r="J501" s="43">
        <v>15260</v>
      </c>
      <c r="K501" s="44">
        <f t="shared" si="18"/>
        <v>43600</v>
      </c>
      <c r="L501" s="45">
        <v>15260</v>
      </c>
      <c r="M501" s="45">
        <v>114.4</v>
      </c>
      <c r="N501" s="44">
        <f t="shared" si="19"/>
        <v>114.9</v>
      </c>
      <c r="O501" s="37"/>
    </row>
    <row r="502" spans="1:15" x14ac:dyDescent="0.2">
      <c r="N502" s="28">
        <f>SUM(N494:N501)</f>
        <v>432</v>
      </c>
      <c r="O502" s="62">
        <v>62788</v>
      </c>
    </row>
    <row r="504" spans="1:15" x14ac:dyDescent="0.2">
      <c r="A504" s="24">
        <v>160</v>
      </c>
      <c r="C504" s="68">
        <v>42829</v>
      </c>
      <c r="D504" s="23" t="s">
        <v>1276</v>
      </c>
      <c r="E504" s="24">
        <v>0.6411</v>
      </c>
      <c r="F504" s="25" t="s">
        <v>1278</v>
      </c>
      <c r="G504" s="26" t="s">
        <v>1279</v>
      </c>
      <c r="H504" s="25">
        <v>1100</v>
      </c>
      <c r="I504" s="27">
        <v>1</v>
      </c>
      <c r="J504" s="27">
        <v>67120</v>
      </c>
      <c r="K504" s="28">
        <f>ROUND(J504/0.35,-1)</f>
        <v>191770</v>
      </c>
      <c r="L504" s="29">
        <v>240000</v>
      </c>
      <c r="M504" s="29">
        <v>960</v>
      </c>
      <c r="N504" s="28">
        <f>SUM(I504+M504)</f>
        <v>961</v>
      </c>
    </row>
    <row r="505" spans="1:15" x14ac:dyDescent="0.2">
      <c r="D505" s="23" t="s">
        <v>1277</v>
      </c>
      <c r="E505" s="24">
        <v>0.5968</v>
      </c>
      <c r="F505" s="25" t="s">
        <v>129</v>
      </c>
      <c r="G505" s="26" t="s">
        <v>129</v>
      </c>
      <c r="K505" s="28">
        <f>ROUND(J505/0.35,-1)</f>
        <v>0</v>
      </c>
      <c r="N505" s="28">
        <f>SUM(I505+M505)</f>
        <v>0</v>
      </c>
    </row>
    <row r="506" spans="1:15" x14ac:dyDescent="0.2">
      <c r="K506" s="28">
        <f t="shared" si="18"/>
        <v>0</v>
      </c>
      <c r="N506" s="28">
        <f t="shared" si="19"/>
        <v>0</v>
      </c>
    </row>
    <row r="507" spans="1:15" x14ac:dyDescent="0.2">
      <c r="A507" s="24">
        <v>169</v>
      </c>
      <c r="C507" s="68">
        <v>42829</v>
      </c>
      <c r="D507" s="23" t="s">
        <v>1337</v>
      </c>
      <c r="E507" s="24">
        <v>0.06</v>
      </c>
      <c r="F507" s="25" t="s">
        <v>1339</v>
      </c>
      <c r="G507" s="26" t="s">
        <v>1340</v>
      </c>
      <c r="H507" s="25">
        <v>1100</v>
      </c>
      <c r="I507" s="27">
        <v>1</v>
      </c>
      <c r="J507" s="27">
        <v>4280</v>
      </c>
      <c r="K507" s="28">
        <f t="shared" si="18"/>
        <v>12230</v>
      </c>
      <c r="L507" s="29">
        <v>3900</v>
      </c>
      <c r="M507" s="29">
        <v>15.6</v>
      </c>
      <c r="N507" s="28">
        <f t="shared" si="19"/>
        <v>16.600000000000001</v>
      </c>
      <c r="O507" s="62" t="s">
        <v>1341</v>
      </c>
    </row>
    <row r="508" spans="1:15" x14ac:dyDescent="0.2">
      <c r="D508" s="23" t="s">
        <v>1338</v>
      </c>
      <c r="E508" s="24">
        <v>0.64100000000000001</v>
      </c>
      <c r="F508" s="25" t="s">
        <v>129</v>
      </c>
      <c r="G508" s="26" t="s">
        <v>129</v>
      </c>
      <c r="K508" s="28">
        <f t="shared" si="18"/>
        <v>0</v>
      </c>
      <c r="N508" s="28">
        <f t="shared" si="19"/>
        <v>0</v>
      </c>
    </row>
    <row r="509" spans="1:15" x14ac:dyDescent="0.2">
      <c r="A509" s="24" t="s">
        <v>1342</v>
      </c>
      <c r="C509" s="68">
        <v>42832</v>
      </c>
      <c r="D509" s="23" t="s">
        <v>1343</v>
      </c>
      <c r="E509" s="24">
        <v>4.3230000000000004</v>
      </c>
      <c r="F509" s="25" t="s">
        <v>1344</v>
      </c>
      <c r="G509" s="26" t="s">
        <v>1345</v>
      </c>
      <c r="H509" s="25">
        <v>1220</v>
      </c>
      <c r="I509" s="27">
        <v>0.5</v>
      </c>
      <c r="J509" s="27">
        <v>33280</v>
      </c>
      <c r="K509" s="28">
        <f t="shared" si="18"/>
        <v>95090</v>
      </c>
      <c r="N509" s="28">
        <f t="shared" si="19"/>
        <v>0.5</v>
      </c>
    </row>
    <row r="510" spans="1:15" x14ac:dyDescent="0.2">
      <c r="A510" s="24">
        <v>170</v>
      </c>
      <c r="C510" s="68">
        <v>42835</v>
      </c>
      <c r="D510" s="23" t="s">
        <v>1346</v>
      </c>
      <c r="E510" s="24">
        <v>0.37</v>
      </c>
      <c r="F510" s="25" t="s">
        <v>1347</v>
      </c>
      <c r="G510" s="26" t="s">
        <v>1348</v>
      </c>
      <c r="H510" s="25">
        <v>2040</v>
      </c>
      <c r="I510" s="27">
        <v>0.5</v>
      </c>
      <c r="J510" s="27">
        <v>36610</v>
      </c>
      <c r="K510" s="28">
        <f t="shared" si="18"/>
        <v>104600</v>
      </c>
      <c r="L510" s="29">
        <v>118500</v>
      </c>
      <c r="M510" s="29">
        <v>474</v>
      </c>
      <c r="N510" s="28">
        <f t="shared" si="19"/>
        <v>474.5</v>
      </c>
    </row>
    <row r="511" spans="1:15" x14ac:dyDescent="0.2">
      <c r="A511" s="24">
        <v>171</v>
      </c>
      <c r="C511" s="68">
        <v>42835</v>
      </c>
      <c r="D511" s="23" t="s">
        <v>1349</v>
      </c>
      <c r="E511" s="24">
        <v>7.6977000000000002</v>
      </c>
      <c r="F511" s="25" t="s">
        <v>1350</v>
      </c>
      <c r="G511" s="26" t="s">
        <v>1351</v>
      </c>
      <c r="H511" s="25">
        <v>1150</v>
      </c>
      <c r="I511" s="27">
        <v>0.5</v>
      </c>
      <c r="J511" s="27">
        <v>8070</v>
      </c>
      <c r="K511" s="28">
        <f t="shared" si="18"/>
        <v>23060</v>
      </c>
      <c r="L511" s="29">
        <v>37500</v>
      </c>
      <c r="M511" s="29">
        <v>150</v>
      </c>
      <c r="N511" s="28">
        <f t="shared" si="19"/>
        <v>150.5</v>
      </c>
    </row>
    <row r="512" spans="1:15" x14ac:dyDescent="0.2">
      <c r="A512" s="24">
        <v>172</v>
      </c>
      <c r="C512" s="68">
        <v>42835</v>
      </c>
      <c r="D512" s="23" t="s">
        <v>1352</v>
      </c>
      <c r="E512" s="24">
        <v>0.39500000000000002</v>
      </c>
      <c r="F512" s="25" t="s">
        <v>1353</v>
      </c>
      <c r="G512" s="26" t="s">
        <v>1354</v>
      </c>
      <c r="H512" s="25">
        <v>1040</v>
      </c>
      <c r="I512" s="27">
        <v>0.5</v>
      </c>
      <c r="J512" s="27">
        <v>15930</v>
      </c>
      <c r="K512" s="28">
        <f t="shared" si="18"/>
        <v>45510</v>
      </c>
      <c r="L512" s="29">
        <v>37277</v>
      </c>
      <c r="M512" s="29">
        <v>149.19999999999999</v>
      </c>
      <c r="N512" s="28">
        <f t="shared" si="19"/>
        <v>149.69999999999999</v>
      </c>
    </row>
    <row r="513" spans="1:14" x14ac:dyDescent="0.2">
      <c r="A513" s="24" t="s">
        <v>1355</v>
      </c>
      <c r="C513" s="68">
        <v>42835</v>
      </c>
      <c r="D513" s="23" t="s">
        <v>1356</v>
      </c>
      <c r="E513" s="24">
        <v>4.4619</v>
      </c>
      <c r="F513" s="25" t="s">
        <v>1357</v>
      </c>
      <c r="G513" s="26" t="s">
        <v>1362</v>
      </c>
      <c r="H513" s="25">
        <v>1100</v>
      </c>
      <c r="I513" s="27">
        <v>0.5</v>
      </c>
      <c r="J513" s="27">
        <v>50800</v>
      </c>
      <c r="K513" s="28">
        <f t="shared" si="18"/>
        <v>145140</v>
      </c>
      <c r="N513" s="28">
        <f t="shared" si="19"/>
        <v>0.5</v>
      </c>
    </row>
    <row r="514" spans="1:14" x14ac:dyDescent="0.2">
      <c r="A514" s="24">
        <v>173</v>
      </c>
      <c r="C514" s="68">
        <v>42835</v>
      </c>
      <c r="D514" s="23" t="s">
        <v>1358</v>
      </c>
      <c r="E514" s="24" t="s">
        <v>1359</v>
      </c>
      <c r="F514" s="25" t="s">
        <v>1360</v>
      </c>
      <c r="G514" s="26" t="s">
        <v>1361</v>
      </c>
      <c r="H514" s="25">
        <v>3010</v>
      </c>
      <c r="I514" s="27">
        <v>1</v>
      </c>
      <c r="J514" s="27">
        <v>67310</v>
      </c>
      <c r="K514" s="28">
        <f t="shared" si="18"/>
        <v>192310</v>
      </c>
      <c r="L514" s="29">
        <v>167500</v>
      </c>
      <c r="M514" s="29">
        <v>670</v>
      </c>
      <c r="N514" s="28">
        <f t="shared" si="19"/>
        <v>671</v>
      </c>
    </row>
    <row r="515" spans="1:14" x14ac:dyDescent="0.2">
      <c r="D515" s="23" t="s">
        <v>1363</v>
      </c>
      <c r="E515" s="24" t="s">
        <v>1364</v>
      </c>
      <c r="F515" s="25" t="s">
        <v>129</v>
      </c>
      <c r="G515" s="26" t="s">
        <v>129</v>
      </c>
      <c r="K515" s="28">
        <f t="shared" si="18"/>
        <v>0</v>
      </c>
      <c r="N515" s="28">
        <f t="shared" si="19"/>
        <v>0</v>
      </c>
    </row>
    <row r="516" spans="1:14" x14ac:dyDescent="0.2">
      <c r="A516" s="24">
        <v>174</v>
      </c>
      <c r="C516" s="68">
        <v>42835</v>
      </c>
      <c r="D516" s="23" t="s">
        <v>1365</v>
      </c>
      <c r="E516" s="24">
        <v>0.38100000000000001</v>
      </c>
      <c r="F516" s="25" t="s">
        <v>1367</v>
      </c>
      <c r="G516" s="26" t="s">
        <v>1368</v>
      </c>
      <c r="H516" s="25">
        <v>3010</v>
      </c>
      <c r="I516" s="27">
        <v>1</v>
      </c>
      <c r="J516" s="27">
        <v>28140</v>
      </c>
      <c r="K516" s="28">
        <f t="shared" si="18"/>
        <v>80400</v>
      </c>
      <c r="L516" s="29">
        <v>80000</v>
      </c>
      <c r="M516" s="29">
        <v>320</v>
      </c>
      <c r="N516" s="28">
        <f t="shared" si="19"/>
        <v>321</v>
      </c>
    </row>
    <row r="517" spans="1:14" x14ac:dyDescent="0.2">
      <c r="D517" s="23" t="s">
        <v>1366</v>
      </c>
      <c r="E517" s="24">
        <v>0.12</v>
      </c>
      <c r="F517" s="25" t="s">
        <v>129</v>
      </c>
      <c r="G517" s="26" t="s">
        <v>129</v>
      </c>
      <c r="K517" s="28">
        <f t="shared" si="18"/>
        <v>0</v>
      </c>
      <c r="N517" s="28">
        <f t="shared" si="19"/>
        <v>0</v>
      </c>
    </row>
    <row r="518" spans="1:14" x14ac:dyDescent="0.2">
      <c r="A518" s="24">
        <v>175</v>
      </c>
      <c r="C518" s="68">
        <v>42835</v>
      </c>
      <c r="D518" s="23" t="s">
        <v>1369</v>
      </c>
      <c r="E518" s="24">
        <v>6.8719999999999999</v>
      </c>
      <c r="F518" s="25" t="s">
        <v>1370</v>
      </c>
      <c r="G518" s="26" t="s">
        <v>1371</v>
      </c>
      <c r="H518" s="25">
        <v>3010</v>
      </c>
      <c r="I518" s="27">
        <v>0.5</v>
      </c>
      <c r="J518" s="27">
        <v>154020</v>
      </c>
      <c r="K518" s="28">
        <f t="shared" si="18"/>
        <v>440060</v>
      </c>
      <c r="L518" s="29">
        <v>115000</v>
      </c>
      <c r="M518" s="29">
        <v>460</v>
      </c>
      <c r="N518" s="28">
        <f t="shared" si="19"/>
        <v>460.5</v>
      </c>
    </row>
    <row r="519" spans="1:14" x14ac:dyDescent="0.2">
      <c r="A519" s="24">
        <v>176</v>
      </c>
      <c r="C519" s="68">
        <v>42835</v>
      </c>
      <c r="D519" s="23" t="s">
        <v>1372</v>
      </c>
      <c r="E519" s="24" t="s">
        <v>1374</v>
      </c>
      <c r="F519" s="25" t="s">
        <v>1375</v>
      </c>
      <c r="G519" s="26" t="s">
        <v>1376</v>
      </c>
      <c r="H519" s="25">
        <v>3010</v>
      </c>
      <c r="I519" s="27">
        <v>1</v>
      </c>
      <c r="J519" s="27">
        <v>18890</v>
      </c>
      <c r="K519" s="28">
        <f t="shared" si="18"/>
        <v>53970</v>
      </c>
      <c r="L519" s="29">
        <v>75000</v>
      </c>
      <c r="M519" s="29">
        <v>300</v>
      </c>
      <c r="N519" s="28">
        <f t="shared" si="19"/>
        <v>301</v>
      </c>
    </row>
    <row r="520" spans="1:14" x14ac:dyDescent="0.2">
      <c r="D520" s="23" t="s">
        <v>1373</v>
      </c>
      <c r="E520" s="24" t="s">
        <v>1374</v>
      </c>
      <c r="F520" s="25" t="s">
        <v>129</v>
      </c>
      <c r="G520" s="26" t="s">
        <v>129</v>
      </c>
      <c r="K520" s="28">
        <f t="shared" si="18"/>
        <v>0</v>
      </c>
      <c r="N520" s="28">
        <f t="shared" si="19"/>
        <v>0</v>
      </c>
    </row>
    <row r="521" spans="1:14" x14ac:dyDescent="0.2">
      <c r="A521" s="24" t="s">
        <v>1377</v>
      </c>
      <c r="C521" s="68">
        <v>42835</v>
      </c>
      <c r="D521" s="23" t="s">
        <v>1378</v>
      </c>
      <c r="E521" s="24">
        <v>0.48</v>
      </c>
      <c r="F521" s="25" t="s">
        <v>1379</v>
      </c>
      <c r="G521" s="26" t="s">
        <v>1380</v>
      </c>
      <c r="H521" s="25">
        <v>3010</v>
      </c>
      <c r="I521" s="27">
        <v>0.5</v>
      </c>
      <c r="J521" s="27">
        <v>46290</v>
      </c>
      <c r="K521" s="28">
        <f t="shared" si="18"/>
        <v>132260</v>
      </c>
      <c r="N521" s="28">
        <f t="shared" si="19"/>
        <v>0.5</v>
      </c>
    </row>
    <row r="522" spans="1:14" x14ac:dyDescent="0.2">
      <c r="A522" s="24" t="s">
        <v>1381</v>
      </c>
      <c r="C522" s="68">
        <v>42835</v>
      </c>
      <c r="D522" s="23" t="s">
        <v>1382</v>
      </c>
      <c r="E522" s="24">
        <v>41.597000000000001</v>
      </c>
      <c r="F522" s="25" t="s">
        <v>1383</v>
      </c>
      <c r="G522" s="26" t="s">
        <v>1384</v>
      </c>
      <c r="H522" s="25">
        <v>1080</v>
      </c>
      <c r="I522" s="27">
        <v>0.5</v>
      </c>
      <c r="J522" s="27">
        <v>80740</v>
      </c>
      <c r="K522" s="28">
        <f t="shared" si="18"/>
        <v>230690</v>
      </c>
      <c r="N522" s="28">
        <f t="shared" si="19"/>
        <v>0.5</v>
      </c>
    </row>
    <row r="523" spans="1:14" x14ac:dyDescent="0.2">
      <c r="A523" s="24">
        <v>177</v>
      </c>
      <c r="C523" s="68">
        <v>42835</v>
      </c>
      <c r="D523" s="23" t="s">
        <v>1385</v>
      </c>
      <c r="E523" s="24">
        <v>38.7014</v>
      </c>
      <c r="F523" s="25" t="s">
        <v>849</v>
      </c>
      <c r="G523" s="26" t="s">
        <v>1386</v>
      </c>
      <c r="H523" s="25">
        <v>1030</v>
      </c>
      <c r="I523" s="27">
        <v>0.5</v>
      </c>
      <c r="J523" s="27">
        <v>34520</v>
      </c>
      <c r="K523" s="28">
        <f t="shared" si="18"/>
        <v>98630</v>
      </c>
      <c r="L523" s="29">
        <v>205000</v>
      </c>
      <c r="M523" s="29">
        <v>820</v>
      </c>
      <c r="N523" s="28">
        <f t="shared" si="19"/>
        <v>820.5</v>
      </c>
    </row>
    <row r="524" spans="1:14" x14ac:dyDescent="0.2">
      <c r="A524" s="24">
        <v>178</v>
      </c>
      <c r="C524" s="68">
        <v>42835</v>
      </c>
      <c r="D524" s="23" t="s">
        <v>1387</v>
      </c>
      <c r="E524" s="24">
        <v>124.7624</v>
      </c>
      <c r="F524" s="25" t="s">
        <v>1388</v>
      </c>
      <c r="G524" s="26" t="s">
        <v>1389</v>
      </c>
      <c r="H524" s="25">
        <v>1140</v>
      </c>
      <c r="I524" s="27">
        <v>0.5</v>
      </c>
      <c r="J524" s="27">
        <v>72220</v>
      </c>
      <c r="K524" s="28">
        <f t="shared" si="18"/>
        <v>206340</v>
      </c>
      <c r="L524" s="29">
        <v>130377</v>
      </c>
      <c r="M524" s="29">
        <v>521.51</v>
      </c>
      <c r="N524" s="28">
        <f t="shared" si="19"/>
        <v>522.01</v>
      </c>
    </row>
    <row r="525" spans="1:14" x14ac:dyDescent="0.2">
      <c r="A525" s="24" t="s">
        <v>1390</v>
      </c>
      <c r="C525" s="68">
        <v>42835</v>
      </c>
      <c r="D525" s="23" t="s">
        <v>1391</v>
      </c>
      <c r="E525" s="24">
        <v>5.1479999999999997</v>
      </c>
      <c r="F525" s="25" t="s">
        <v>1392</v>
      </c>
      <c r="G525" s="26" t="s">
        <v>1393</v>
      </c>
      <c r="H525" s="25">
        <v>1050</v>
      </c>
      <c r="I525" s="27">
        <v>0.5</v>
      </c>
      <c r="J525" s="27">
        <v>9500</v>
      </c>
      <c r="K525" s="28">
        <f t="shared" si="18"/>
        <v>27140</v>
      </c>
      <c r="N525" s="28">
        <f t="shared" si="19"/>
        <v>0.5</v>
      </c>
    </row>
    <row r="526" spans="1:14" x14ac:dyDescent="0.2">
      <c r="A526" s="24" t="s">
        <v>1394</v>
      </c>
      <c r="C526" s="68">
        <v>42836</v>
      </c>
      <c r="D526" s="23" t="s">
        <v>1395</v>
      </c>
      <c r="E526" s="24" t="s">
        <v>1396</v>
      </c>
      <c r="F526" s="25" t="s">
        <v>1397</v>
      </c>
      <c r="G526" s="26" t="s">
        <v>1398</v>
      </c>
      <c r="H526" s="25">
        <v>1040</v>
      </c>
      <c r="I526" s="27">
        <v>1</v>
      </c>
      <c r="J526" s="27">
        <v>2920</v>
      </c>
      <c r="K526" s="28">
        <f t="shared" si="18"/>
        <v>8340</v>
      </c>
      <c r="N526" s="28">
        <f t="shared" si="19"/>
        <v>1</v>
      </c>
    </row>
    <row r="527" spans="1:14" x14ac:dyDescent="0.2">
      <c r="D527" s="23" t="s">
        <v>1399</v>
      </c>
      <c r="E527" s="24" t="s">
        <v>1396</v>
      </c>
      <c r="F527" s="25" t="s">
        <v>129</v>
      </c>
      <c r="G527" s="26" t="s">
        <v>129</v>
      </c>
      <c r="K527" s="28">
        <f t="shared" si="18"/>
        <v>0</v>
      </c>
      <c r="N527" s="28">
        <f t="shared" si="19"/>
        <v>0</v>
      </c>
    </row>
    <row r="528" spans="1:14" x14ac:dyDescent="0.2">
      <c r="A528" s="24">
        <v>179</v>
      </c>
      <c r="C528" s="68">
        <v>42836</v>
      </c>
      <c r="D528" s="23" t="s">
        <v>1400</v>
      </c>
      <c r="E528" s="24" t="s">
        <v>1401</v>
      </c>
      <c r="F528" s="25" t="s">
        <v>1402</v>
      </c>
      <c r="G528" s="26" t="s">
        <v>324</v>
      </c>
      <c r="H528" s="25">
        <v>3010</v>
      </c>
      <c r="I528" s="27">
        <v>1.5</v>
      </c>
      <c r="J528" s="27">
        <v>46280</v>
      </c>
      <c r="K528" s="28">
        <f t="shared" si="18"/>
        <v>132230</v>
      </c>
      <c r="L528" s="29">
        <v>6950</v>
      </c>
      <c r="M528" s="29">
        <v>27.8</v>
      </c>
      <c r="N528" s="28">
        <f t="shared" si="19"/>
        <v>29.3</v>
      </c>
    </row>
    <row r="529" spans="1:27" x14ac:dyDescent="0.2">
      <c r="D529" s="23" t="s">
        <v>1403</v>
      </c>
      <c r="E529" s="24" t="s">
        <v>1401</v>
      </c>
      <c r="F529" s="25" t="s">
        <v>129</v>
      </c>
      <c r="G529" s="26" t="s">
        <v>129</v>
      </c>
      <c r="J529" s="27">
        <v>23100</v>
      </c>
      <c r="K529" s="28">
        <f t="shared" si="18"/>
        <v>66000</v>
      </c>
      <c r="N529" s="28">
        <f t="shared" si="19"/>
        <v>0</v>
      </c>
    </row>
    <row r="530" spans="1:27" x14ac:dyDescent="0.2">
      <c r="A530" s="40"/>
      <c r="B530" s="38"/>
      <c r="C530" s="70"/>
      <c r="D530" s="39" t="s">
        <v>1404</v>
      </c>
      <c r="E530" s="40" t="s">
        <v>1405</v>
      </c>
      <c r="F530" s="41" t="s">
        <v>129</v>
      </c>
      <c r="G530" s="42" t="s">
        <v>129</v>
      </c>
      <c r="H530" s="41"/>
      <c r="I530" s="43"/>
      <c r="J530" s="43">
        <v>80</v>
      </c>
      <c r="K530" s="44">
        <f t="shared" si="18"/>
        <v>230</v>
      </c>
      <c r="L530" s="45"/>
      <c r="M530" s="45"/>
      <c r="N530" s="44">
        <f t="shared" si="19"/>
        <v>0</v>
      </c>
      <c r="O530" s="37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  <c r="AA530" s="41"/>
    </row>
    <row r="531" spans="1:27" x14ac:dyDescent="0.2">
      <c r="N531" s="28">
        <f>SUM(N504:N530)</f>
        <v>4881.1100000000006</v>
      </c>
      <c r="O531" s="62">
        <v>62827</v>
      </c>
    </row>
    <row r="533" spans="1:27" x14ac:dyDescent="0.2">
      <c r="A533" s="24" t="s">
        <v>1406</v>
      </c>
      <c r="C533" s="68">
        <v>42832</v>
      </c>
      <c r="D533" s="23" t="s">
        <v>1184</v>
      </c>
      <c r="E533" s="24" t="s">
        <v>1407</v>
      </c>
      <c r="F533" s="25" t="s">
        <v>1186</v>
      </c>
      <c r="G533" s="26" t="s">
        <v>1408</v>
      </c>
      <c r="H533" s="25">
        <v>3010</v>
      </c>
      <c r="I533" s="27">
        <v>0.5</v>
      </c>
      <c r="J533" s="27">
        <v>17630</v>
      </c>
      <c r="K533" s="28">
        <f t="shared" si="18"/>
        <v>50370</v>
      </c>
      <c r="N533" s="28">
        <f t="shared" si="19"/>
        <v>0.5</v>
      </c>
    </row>
    <row r="534" spans="1:27" x14ac:dyDescent="0.2">
      <c r="A534" s="24">
        <v>167</v>
      </c>
      <c r="C534" s="68">
        <v>42832</v>
      </c>
      <c r="D534" s="23" t="s">
        <v>1409</v>
      </c>
      <c r="E534" s="24" t="s">
        <v>1410</v>
      </c>
      <c r="F534" s="25" t="s">
        <v>1411</v>
      </c>
      <c r="G534" s="26" t="s">
        <v>1412</v>
      </c>
      <c r="H534" s="25">
        <v>1120</v>
      </c>
      <c r="I534" s="27">
        <v>0.5</v>
      </c>
      <c r="J534" s="27">
        <v>43160</v>
      </c>
      <c r="K534" s="28">
        <f t="shared" si="18"/>
        <v>123310</v>
      </c>
      <c r="L534" s="29">
        <v>155000</v>
      </c>
      <c r="M534" s="29">
        <v>620</v>
      </c>
      <c r="N534" s="28">
        <f t="shared" si="19"/>
        <v>620.5</v>
      </c>
    </row>
    <row r="535" spans="1:27" x14ac:dyDescent="0.2">
      <c r="A535" s="24" t="s">
        <v>1413</v>
      </c>
      <c r="C535" s="68">
        <v>42837</v>
      </c>
      <c r="D535" s="23" t="s">
        <v>1414</v>
      </c>
      <c r="E535" s="24">
        <v>20.361000000000001</v>
      </c>
      <c r="F535" s="25" t="s">
        <v>1416</v>
      </c>
      <c r="G535" s="26" t="s">
        <v>1417</v>
      </c>
      <c r="H535" s="25">
        <v>1100</v>
      </c>
      <c r="I535" s="27">
        <v>1</v>
      </c>
      <c r="J535" s="27">
        <v>49400</v>
      </c>
      <c r="K535" s="28">
        <f t="shared" si="18"/>
        <v>141140</v>
      </c>
      <c r="N535" s="28">
        <f t="shared" si="19"/>
        <v>1</v>
      </c>
    </row>
    <row r="536" spans="1:27" x14ac:dyDescent="0.2">
      <c r="D536" s="23" t="s">
        <v>1415</v>
      </c>
      <c r="E536" s="24">
        <v>27.925999999999998</v>
      </c>
      <c r="F536" s="25" t="s">
        <v>129</v>
      </c>
      <c r="G536" s="26" t="s">
        <v>129</v>
      </c>
      <c r="K536" s="28">
        <f t="shared" si="18"/>
        <v>0</v>
      </c>
      <c r="N536" s="28">
        <f t="shared" si="19"/>
        <v>0</v>
      </c>
    </row>
    <row r="537" spans="1:27" x14ac:dyDescent="0.2">
      <c r="A537" s="24" t="s">
        <v>1418</v>
      </c>
      <c r="C537" s="68">
        <v>42837</v>
      </c>
      <c r="D537" s="23" t="s">
        <v>1414</v>
      </c>
      <c r="E537" s="24">
        <v>27.925999999999998</v>
      </c>
      <c r="F537" s="25" t="s">
        <v>1419</v>
      </c>
      <c r="G537" s="26" t="s">
        <v>1420</v>
      </c>
      <c r="H537" s="25">
        <v>1100</v>
      </c>
      <c r="I537" s="27">
        <v>1</v>
      </c>
      <c r="J537" s="27">
        <v>49400</v>
      </c>
      <c r="K537" s="28">
        <f t="shared" si="18"/>
        <v>141140</v>
      </c>
      <c r="N537" s="28">
        <f t="shared" si="19"/>
        <v>1</v>
      </c>
    </row>
    <row r="538" spans="1:27" x14ac:dyDescent="0.2">
      <c r="D538" s="23" t="s">
        <v>1415</v>
      </c>
      <c r="E538" s="24">
        <v>20.361000000000001</v>
      </c>
      <c r="F538" s="25" t="s">
        <v>129</v>
      </c>
      <c r="G538" s="26" t="s">
        <v>129</v>
      </c>
      <c r="K538" s="28">
        <f t="shared" si="18"/>
        <v>0</v>
      </c>
      <c r="N538" s="28">
        <f t="shared" si="19"/>
        <v>0</v>
      </c>
    </row>
    <row r="539" spans="1:27" x14ac:dyDescent="0.2">
      <c r="A539" s="24" t="s">
        <v>1421</v>
      </c>
      <c r="C539" s="68">
        <v>42837</v>
      </c>
      <c r="D539" s="23" t="s">
        <v>1422</v>
      </c>
      <c r="E539" s="24">
        <v>68.150000000000006</v>
      </c>
      <c r="F539" s="25" t="s">
        <v>1429</v>
      </c>
      <c r="G539" s="26" t="s">
        <v>1430</v>
      </c>
      <c r="H539" s="25">
        <v>1150</v>
      </c>
      <c r="I539" s="27">
        <v>3.5</v>
      </c>
      <c r="J539" s="27">
        <v>262310</v>
      </c>
      <c r="K539" s="28">
        <f t="shared" si="18"/>
        <v>749460</v>
      </c>
      <c r="N539" s="28">
        <f t="shared" si="19"/>
        <v>3.5</v>
      </c>
    </row>
    <row r="540" spans="1:27" x14ac:dyDescent="0.2">
      <c r="D540" s="23" t="s">
        <v>1423</v>
      </c>
      <c r="E540" s="24">
        <v>1</v>
      </c>
      <c r="F540" s="25" t="s">
        <v>129</v>
      </c>
      <c r="G540" s="26" t="s">
        <v>129</v>
      </c>
      <c r="K540" s="28">
        <f t="shared" si="18"/>
        <v>0</v>
      </c>
      <c r="N540" s="28">
        <f t="shared" si="19"/>
        <v>0</v>
      </c>
    </row>
    <row r="541" spans="1:27" x14ac:dyDescent="0.2">
      <c r="D541" s="23" t="s">
        <v>1424</v>
      </c>
      <c r="E541" s="24">
        <v>74</v>
      </c>
      <c r="F541" s="25" t="s">
        <v>129</v>
      </c>
      <c r="G541" s="26" t="s">
        <v>129</v>
      </c>
      <c r="K541" s="28">
        <f t="shared" si="18"/>
        <v>0</v>
      </c>
      <c r="N541" s="28">
        <f t="shared" si="19"/>
        <v>0</v>
      </c>
    </row>
    <row r="542" spans="1:27" x14ac:dyDescent="0.2">
      <c r="D542" s="23" t="s">
        <v>1425</v>
      </c>
      <c r="E542" s="24">
        <v>73.405000000000001</v>
      </c>
      <c r="F542" s="25" t="s">
        <v>129</v>
      </c>
      <c r="G542" s="26" t="s">
        <v>129</v>
      </c>
      <c r="K542" s="28">
        <f t="shared" si="18"/>
        <v>0</v>
      </c>
      <c r="N542" s="28">
        <f t="shared" si="19"/>
        <v>0</v>
      </c>
    </row>
    <row r="543" spans="1:27" x14ac:dyDescent="0.2">
      <c r="D543" s="23" t="s">
        <v>1426</v>
      </c>
      <c r="E543" s="24">
        <v>4.0919999999999996</v>
      </c>
      <c r="F543" s="25" t="s">
        <v>129</v>
      </c>
      <c r="G543" s="26" t="s">
        <v>129</v>
      </c>
      <c r="K543" s="28">
        <f t="shared" si="18"/>
        <v>0</v>
      </c>
      <c r="N543" s="28">
        <f t="shared" si="19"/>
        <v>0</v>
      </c>
    </row>
    <row r="544" spans="1:27" x14ac:dyDescent="0.2">
      <c r="D544" s="23" t="s">
        <v>1427</v>
      </c>
      <c r="E544" s="24">
        <v>9.4079999999999995</v>
      </c>
      <c r="F544" s="25" t="s">
        <v>129</v>
      </c>
      <c r="G544" s="26" t="s">
        <v>129</v>
      </c>
      <c r="K544" s="28">
        <f t="shared" si="18"/>
        <v>0</v>
      </c>
      <c r="N544" s="28">
        <f t="shared" si="19"/>
        <v>0</v>
      </c>
    </row>
    <row r="545" spans="1:21" x14ac:dyDescent="0.2">
      <c r="D545" s="23" t="s">
        <v>1428</v>
      </c>
      <c r="E545" s="24">
        <v>4.0030000000000001</v>
      </c>
      <c r="F545" s="25" t="s">
        <v>129</v>
      </c>
      <c r="G545" s="26" t="s">
        <v>129</v>
      </c>
      <c r="K545" s="28">
        <f t="shared" si="18"/>
        <v>0</v>
      </c>
      <c r="N545" s="28">
        <f t="shared" si="19"/>
        <v>0</v>
      </c>
      <c r="O545" s="29"/>
      <c r="P545" s="28"/>
      <c r="Q545" s="21"/>
    </row>
    <row r="546" spans="1:21" x14ac:dyDescent="0.2">
      <c r="A546" s="24" t="s">
        <v>1431</v>
      </c>
      <c r="C546" s="68">
        <v>42837</v>
      </c>
      <c r="D546" s="23" t="s">
        <v>1432</v>
      </c>
      <c r="E546" s="24">
        <v>0.48799999999999999</v>
      </c>
      <c r="F546" s="25" t="s">
        <v>1433</v>
      </c>
      <c r="G546" s="26" t="s">
        <v>1434</v>
      </c>
      <c r="H546" s="25">
        <v>1040</v>
      </c>
      <c r="I546" s="27">
        <v>0.5</v>
      </c>
      <c r="J546" s="27">
        <v>19540</v>
      </c>
      <c r="K546" s="28">
        <f t="shared" si="18"/>
        <v>55830</v>
      </c>
      <c r="N546" s="28">
        <f t="shared" si="19"/>
        <v>0.5</v>
      </c>
      <c r="O546" s="29"/>
      <c r="P546" s="28"/>
      <c r="Q546" s="21"/>
    </row>
    <row r="547" spans="1:21" x14ac:dyDescent="0.2">
      <c r="A547" s="24">
        <v>181</v>
      </c>
      <c r="C547" s="68">
        <v>42837</v>
      </c>
      <c r="D547" s="23" t="s">
        <v>1435</v>
      </c>
      <c r="E547" s="24">
        <v>0.50149999999999995</v>
      </c>
      <c r="F547" s="25" t="s">
        <v>1436</v>
      </c>
      <c r="G547" s="26" t="s">
        <v>1437</v>
      </c>
      <c r="H547" s="25">
        <v>1200</v>
      </c>
      <c r="I547" s="27">
        <v>1</v>
      </c>
      <c r="J547" s="27">
        <v>13750</v>
      </c>
      <c r="K547" s="28">
        <f t="shared" si="18"/>
        <v>39290</v>
      </c>
      <c r="L547" s="29">
        <v>3500</v>
      </c>
      <c r="M547" s="29">
        <v>14</v>
      </c>
      <c r="N547" s="28">
        <f t="shared" si="19"/>
        <v>15</v>
      </c>
    </row>
    <row r="548" spans="1:21" x14ac:dyDescent="0.2">
      <c r="A548" s="40"/>
      <c r="B548" s="38"/>
      <c r="C548" s="70"/>
      <c r="D548" s="39" t="s">
        <v>1438</v>
      </c>
      <c r="E548" s="40">
        <v>0.97</v>
      </c>
      <c r="F548" s="41" t="s">
        <v>129</v>
      </c>
      <c r="G548" s="42" t="s">
        <v>129</v>
      </c>
      <c r="H548" s="41"/>
      <c r="I548" s="43"/>
      <c r="J548" s="43"/>
      <c r="K548" s="44">
        <f t="shared" si="18"/>
        <v>0</v>
      </c>
      <c r="L548" s="45"/>
      <c r="M548" s="45"/>
      <c r="N548" s="44">
        <f t="shared" si="19"/>
        <v>0</v>
      </c>
      <c r="O548" s="37"/>
      <c r="P548" s="41"/>
      <c r="Q548" s="41"/>
      <c r="R548" s="41"/>
      <c r="S548" s="41"/>
      <c r="T548" s="41"/>
      <c r="U548" s="41"/>
    </row>
    <row r="549" spans="1:21" x14ac:dyDescent="0.2">
      <c r="N549" s="28">
        <f>SUM(N533:N548)</f>
        <v>642</v>
      </c>
      <c r="O549" s="62">
        <v>62845</v>
      </c>
    </row>
    <row r="551" spans="1:21" x14ac:dyDescent="0.2">
      <c r="A551" s="24">
        <v>180</v>
      </c>
      <c r="C551" s="68">
        <v>42837</v>
      </c>
      <c r="D551" s="23" t="s">
        <v>1439</v>
      </c>
      <c r="E551" s="24">
        <v>1.554</v>
      </c>
      <c r="F551" s="25" t="s">
        <v>1440</v>
      </c>
      <c r="G551" s="26" t="s">
        <v>1441</v>
      </c>
      <c r="I551" s="27">
        <v>0.5</v>
      </c>
      <c r="J551" s="27">
        <v>12260</v>
      </c>
      <c r="K551" s="28">
        <f t="shared" si="18"/>
        <v>35030</v>
      </c>
      <c r="L551" s="29">
        <v>20000</v>
      </c>
      <c r="M551" s="29">
        <v>80</v>
      </c>
      <c r="N551" s="28">
        <f t="shared" si="19"/>
        <v>80.5</v>
      </c>
    </row>
    <row r="552" spans="1:21" x14ac:dyDescent="0.2">
      <c r="A552" s="24" t="s">
        <v>1442</v>
      </c>
      <c r="C552" s="68">
        <v>42837</v>
      </c>
      <c r="D552" s="23" t="s">
        <v>1443</v>
      </c>
      <c r="E552" s="24">
        <v>0.23769999999999999</v>
      </c>
      <c r="F552" s="25" t="s">
        <v>1444</v>
      </c>
      <c r="G552" s="26" t="s">
        <v>1445</v>
      </c>
      <c r="H552" s="25">
        <v>3010</v>
      </c>
      <c r="I552" s="27">
        <v>0.5</v>
      </c>
      <c r="J552" s="27">
        <v>1810</v>
      </c>
      <c r="K552" s="28">
        <f t="shared" si="18"/>
        <v>5170</v>
      </c>
      <c r="N552" s="28">
        <f t="shared" si="19"/>
        <v>0.5</v>
      </c>
    </row>
    <row r="553" spans="1:21" x14ac:dyDescent="0.2">
      <c r="A553" s="24" t="s">
        <v>1446</v>
      </c>
      <c r="C553" s="68">
        <v>42837</v>
      </c>
      <c r="D553" s="23" t="s">
        <v>1447</v>
      </c>
      <c r="E553" s="24">
        <v>0.17080000000000001</v>
      </c>
      <c r="F553" s="25" t="s">
        <v>1448</v>
      </c>
      <c r="G553" s="26" t="s">
        <v>1449</v>
      </c>
      <c r="H553" s="25">
        <v>3010</v>
      </c>
      <c r="I553" s="27">
        <v>0.5</v>
      </c>
      <c r="J553" s="27">
        <v>18010</v>
      </c>
      <c r="K553" s="28">
        <f t="shared" ref="K553:K606" si="20">ROUND(J553/0.35,-1)</f>
        <v>51460</v>
      </c>
      <c r="N553" s="28">
        <f t="shared" ref="N553:N606" si="21">SUM(I553+M553)</f>
        <v>0.5</v>
      </c>
    </row>
    <row r="554" spans="1:21" x14ac:dyDescent="0.2">
      <c r="A554" s="24" t="s">
        <v>1450</v>
      </c>
      <c r="C554" s="68">
        <v>42838</v>
      </c>
      <c r="D554" s="23" t="s">
        <v>1451</v>
      </c>
      <c r="E554" s="24">
        <v>0.17219999999999999</v>
      </c>
      <c r="F554" s="25" t="s">
        <v>1452</v>
      </c>
      <c r="G554" s="26" t="s">
        <v>1453</v>
      </c>
      <c r="H554" s="25">
        <v>3010</v>
      </c>
      <c r="I554" s="27">
        <v>0.5</v>
      </c>
      <c r="J554" s="27">
        <v>6120</v>
      </c>
      <c r="K554" s="28">
        <f t="shared" si="20"/>
        <v>17490</v>
      </c>
      <c r="N554" s="28">
        <f t="shared" si="21"/>
        <v>0.5</v>
      </c>
    </row>
    <row r="555" spans="1:21" x14ac:dyDescent="0.2">
      <c r="A555" s="24">
        <v>182</v>
      </c>
      <c r="C555" s="68">
        <v>42838</v>
      </c>
      <c r="D555" s="23" t="s">
        <v>1454</v>
      </c>
      <c r="E555" s="24">
        <v>3.278</v>
      </c>
      <c r="F555" s="25" t="s">
        <v>1455</v>
      </c>
      <c r="G555" s="26" t="s">
        <v>1456</v>
      </c>
      <c r="H555" s="25">
        <v>1070</v>
      </c>
      <c r="I555" s="27">
        <v>1</v>
      </c>
      <c r="J555" s="27">
        <v>37530</v>
      </c>
      <c r="K555" s="28">
        <f t="shared" si="20"/>
        <v>107230</v>
      </c>
      <c r="L555" s="29">
        <v>82500</v>
      </c>
      <c r="M555" s="29">
        <v>330</v>
      </c>
      <c r="N555" s="28">
        <f t="shared" si="21"/>
        <v>331</v>
      </c>
    </row>
    <row r="556" spans="1:21" x14ac:dyDescent="0.2">
      <c r="A556" s="24">
        <v>183</v>
      </c>
      <c r="C556" s="68">
        <v>42838</v>
      </c>
      <c r="D556" s="23" t="s">
        <v>1457</v>
      </c>
      <c r="E556" s="24">
        <v>10.663600000000001</v>
      </c>
      <c r="F556" s="25" t="s">
        <v>1458</v>
      </c>
      <c r="G556" s="26" t="s">
        <v>1459</v>
      </c>
      <c r="H556" s="25">
        <v>1090</v>
      </c>
      <c r="I556" s="27">
        <v>0.5</v>
      </c>
      <c r="J556" s="27">
        <v>15790</v>
      </c>
      <c r="K556" s="28">
        <f t="shared" si="20"/>
        <v>45110</v>
      </c>
      <c r="L556" s="29">
        <v>59716.160000000003</v>
      </c>
      <c r="M556" s="29">
        <v>239.2</v>
      </c>
      <c r="N556" s="28">
        <f t="shared" si="21"/>
        <v>239.7</v>
      </c>
    </row>
    <row r="557" spans="1:21" x14ac:dyDescent="0.2">
      <c r="A557" s="24" t="s">
        <v>1446</v>
      </c>
      <c r="C557" s="68">
        <v>42838</v>
      </c>
      <c r="D557" s="23" t="s">
        <v>1460</v>
      </c>
      <c r="E557" s="24">
        <v>1.8480000000000001</v>
      </c>
      <c r="F557" s="25" t="s">
        <v>1461</v>
      </c>
      <c r="G557" s="26" t="s">
        <v>1462</v>
      </c>
      <c r="H557" s="25">
        <v>1030</v>
      </c>
      <c r="I557" s="27">
        <v>0.5</v>
      </c>
      <c r="J557" s="27">
        <v>58240</v>
      </c>
      <c r="K557" s="28">
        <f t="shared" si="20"/>
        <v>166400</v>
      </c>
      <c r="N557" s="28">
        <f t="shared" si="21"/>
        <v>0.5</v>
      </c>
    </row>
    <row r="558" spans="1:21" x14ac:dyDescent="0.2">
      <c r="A558" s="24">
        <v>185</v>
      </c>
      <c r="C558" s="68">
        <v>42838</v>
      </c>
      <c r="D558" s="23" t="s">
        <v>1463</v>
      </c>
      <c r="E558" s="24" t="s">
        <v>1466</v>
      </c>
      <c r="F558" s="25" t="s">
        <v>1467</v>
      </c>
      <c r="G558" s="26" t="s">
        <v>1468</v>
      </c>
      <c r="H558" s="25">
        <v>3010</v>
      </c>
      <c r="I558" s="27">
        <v>1</v>
      </c>
      <c r="J558" s="27">
        <v>4930</v>
      </c>
      <c r="K558" s="28">
        <f t="shared" si="20"/>
        <v>14090</v>
      </c>
      <c r="L558" s="29">
        <v>87000</v>
      </c>
      <c r="M558" s="29">
        <v>348</v>
      </c>
      <c r="N558" s="28">
        <f t="shared" si="21"/>
        <v>349</v>
      </c>
    </row>
    <row r="559" spans="1:21" x14ac:dyDescent="0.2">
      <c r="D559" s="23" t="s">
        <v>1464</v>
      </c>
      <c r="E559" s="24" t="s">
        <v>1465</v>
      </c>
      <c r="F559" s="25" t="s">
        <v>129</v>
      </c>
      <c r="G559" s="26" t="s">
        <v>129</v>
      </c>
      <c r="K559" s="28">
        <f t="shared" si="20"/>
        <v>0</v>
      </c>
      <c r="N559" s="28">
        <f t="shared" si="21"/>
        <v>0</v>
      </c>
    </row>
    <row r="560" spans="1:21" x14ac:dyDescent="0.2">
      <c r="A560" s="24">
        <v>184</v>
      </c>
      <c r="C560" s="68">
        <v>42838</v>
      </c>
      <c r="D560" s="23" t="s">
        <v>1469</v>
      </c>
      <c r="E560" s="24">
        <v>0.13769999999999999</v>
      </c>
      <c r="F560" s="25" t="s">
        <v>1470</v>
      </c>
      <c r="G560" s="26" t="s">
        <v>1471</v>
      </c>
      <c r="H560" s="25">
        <v>3010</v>
      </c>
      <c r="I560" s="27">
        <v>0.5</v>
      </c>
      <c r="J560" s="27">
        <v>17830</v>
      </c>
      <c r="K560" s="28">
        <f t="shared" si="20"/>
        <v>50940</v>
      </c>
      <c r="L560" s="29">
        <v>60000</v>
      </c>
      <c r="M560" s="29">
        <v>240</v>
      </c>
      <c r="N560" s="28">
        <f t="shared" si="21"/>
        <v>240.5</v>
      </c>
    </row>
    <row r="561" spans="1:19" x14ac:dyDescent="0.2">
      <c r="A561" s="24">
        <v>186</v>
      </c>
      <c r="C561" s="68">
        <v>42838</v>
      </c>
      <c r="D561" s="23" t="s">
        <v>1472</v>
      </c>
      <c r="E561" s="24">
        <v>0.40589999999999998</v>
      </c>
      <c r="F561" s="25" t="s">
        <v>1473</v>
      </c>
      <c r="G561" s="26" t="s">
        <v>1474</v>
      </c>
      <c r="H561" s="25">
        <v>3010</v>
      </c>
      <c r="I561" s="27">
        <v>0.5</v>
      </c>
      <c r="J561" s="27">
        <v>12063</v>
      </c>
      <c r="K561" s="28">
        <f t="shared" si="20"/>
        <v>34470</v>
      </c>
      <c r="L561" s="29">
        <v>410000</v>
      </c>
      <c r="M561" s="29">
        <v>1640</v>
      </c>
      <c r="N561" s="28">
        <f t="shared" si="21"/>
        <v>1640.5</v>
      </c>
    </row>
    <row r="562" spans="1:19" x14ac:dyDescent="0.2">
      <c r="A562" s="24">
        <v>187</v>
      </c>
      <c r="C562" s="68">
        <v>42838</v>
      </c>
      <c r="D562" s="23" t="s">
        <v>1475</v>
      </c>
      <c r="E562" s="24" t="s">
        <v>1476</v>
      </c>
      <c r="F562" s="25" t="s">
        <v>1478</v>
      </c>
      <c r="G562" s="26" t="s">
        <v>1477</v>
      </c>
      <c r="H562" s="25">
        <v>1070</v>
      </c>
      <c r="I562" s="27">
        <v>0.5</v>
      </c>
      <c r="J562" s="27">
        <v>22140</v>
      </c>
      <c r="K562" s="28">
        <f t="shared" si="20"/>
        <v>63260</v>
      </c>
      <c r="L562" s="29">
        <v>55000</v>
      </c>
      <c r="M562" s="29">
        <v>220</v>
      </c>
      <c r="N562" s="28">
        <f t="shared" si="21"/>
        <v>220.5</v>
      </c>
    </row>
    <row r="563" spans="1:19" x14ac:dyDescent="0.2">
      <c r="A563" s="24">
        <v>188</v>
      </c>
      <c r="C563" s="68">
        <v>42838</v>
      </c>
      <c r="D563" s="23" t="s">
        <v>1479</v>
      </c>
      <c r="E563" s="24" t="s">
        <v>1480</v>
      </c>
      <c r="F563" s="25" t="s">
        <v>1481</v>
      </c>
      <c r="G563" s="26" t="s">
        <v>1482</v>
      </c>
      <c r="H563" s="25">
        <v>3010</v>
      </c>
      <c r="I563" s="27">
        <v>0.5</v>
      </c>
      <c r="J563" s="27">
        <v>15900</v>
      </c>
      <c r="K563" s="28">
        <f t="shared" si="20"/>
        <v>45430</v>
      </c>
      <c r="L563" s="29">
        <v>10000</v>
      </c>
      <c r="M563" s="29">
        <v>40</v>
      </c>
      <c r="N563" s="28">
        <f t="shared" si="21"/>
        <v>40.5</v>
      </c>
    </row>
    <row r="564" spans="1:19" x14ac:dyDescent="0.2">
      <c r="A564" s="24">
        <v>189</v>
      </c>
      <c r="C564" s="68">
        <v>42838</v>
      </c>
      <c r="D564" s="23" t="s">
        <v>1483</v>
      </c>
      <c r="E564" s="24">
        <v>0.65100000000000002</v>
      </c>
      <c r="F564" s="25" t="s">
        <v>1485</v>
      </c>
      <c r="G564" s="26" t="s">
        <v>1486</v>
      </c>
      <c r="H564" s="25">
        <v>1070</v>
      </c>
      <c r="I564" s="27">
        <v>1</v>
      </c>
      <c r="J564" s="27">
        <v>73930</v>
      </c>
      <c r="K564" s="28">
        <f t="shared" si="20"/>
        <v>211230</v>
      </c>
      <c r="L564" s="29">
        <v>215900</v>
      </c>
      <c r="M564" s="29">
        <v>863.6</v>
      </c>
      <c r="N564" s="28">
        <f t="shared" si="21"/>
        <v>864.6</v>
      </c>
    </row>
    <row r="565" spans="1:19" x14ac:dyDescent="0.2">
      <c r="D565" s="23" t="s">
        <v>1484</v>
      </c>
      <c r="E565" s="24">
        <v>0.622</v>
      </c>
      <c r="F565" s="25" t="s">
        <v>129</v>
      </c>
      <c r="G565" s="26" t="s">
        <v>129</v>
      </c>
      <c r="K565" s="28">
        <f t="shared" si="20"/>
        <v>0</v>
      </c>
      <c r="N565" s="28">
        <f t="shared" si="21"/>
        <v>0</v>
      </c>
    </row>
    <row r="566" spans="1:19" x14ac:dyDescent="0.2">
      <c r="A566" s="24" t="s">
        <v>1487</v>
      </c>
      <c r="C566" s="68">
        <v>42838</v>
      </c>
      <c r="D566" s="23" t="s">
        <v>1488</v>
      </c>
      <c r="E566" s="24">
        <v>0.39700000000000002</v>
      </c>
      <c r="F566" s="25" t="s">
        <v>1490</v>
      </c>
      <c r="G566" s="26" t="s">
        <v>1489</v>
      </c>
      <c r="H566" s="25">
        <v>1040</v>
      </c>
      <c r="I566" s="27">
        <v>2</v>
      </c>
      <c r="J566" s="27">
        <v>4980</v>
      </c>
      <c r="K566" s="28">
        <f t="shared" si="20"/>
        <v>14230</v>
      </c>
      <c r="N566" s="28">
        <f t="shared" si="21"/>
        <v>2</v>
      </c>
    </row>
    <row r="567" spans="1:19" x14ac:dyDescent="0.2">
      <c r="A567" s="24" t="s">
        <v>1491</v>
      </c>
      <c r="C567" s="68">
        <v>42838</v>
      </c>
      <c r="D567" s="23" t="s">
        <v>1105</v>
      </c>
      <c r="E567" s="24">
        <v>13.712</v>
      </c>
      <c r="F567" s="25" t="s">
        <v>1106</v>
      </c>
      <c r="G567" s="26" t="s">
        <v>1492</v>
      </c>
      <c r="H567" s="25">
        <v>1220</v>
      </c>
      <c r="I567" s="27">
        <v>0.5</v>
      </c>
      <c r="J567" s="27">
        <v>45940</v>
      </c>
      <c r="K567" s="28">
        <f t="shared" si="20"/>
        <v>131260</v>
      </c>
      <c r="N567" s="28">
        <f t="shared" si="21"/>
        <v>0.5</v>
      </c>
    </row>
    <row r="568" spans="1:19" x14ac:dyDescent="0.2">
      <c r="A568" s="24" t="s">
        <v>1493</v>
      </c>
      <c r="C568" s="68">
        <v>42839</v>
      </c>
      <c r="D568" s="23" t="s">
        <v>258</v>
      </c>
      <c r="E568" s="24">
        <v>0.13769999999999999</v>
      </c>
      <c r="F568" s="25" t="s">
        <v>1501</v>
      </c>
      <c r="G568" s="26" t="s">
        <v>1502</v>
      </c>
      <c r="H568" s="25">
        <v>3010</v>
      </c>
      <c r="I568" s="27">
        <v>0.5</v>
      </c>
      <c r="J568" s="27">
        <v>21280</v>
      </c>
      <c r="K568" s="28">
        <f t="shared" si="20"/>
        <v>60800</v>
      </c>
      <c r="N568" s="28">
        <f t="shared" si="21"/>
        <v>0.5</v>
      </c>
    </row>
    <row r="569" spans="1:19" x14ac:dyDescent="0.2">
      <c r="C569" s="68">
        <v>42839</v>
      </c>
      <c r="D569" s="23" t="s">
        <v>1504</v>
      </c>
      <c r="E569" s="24" t="s">
        <v>1505</v>
      </c>
      <c r="F569" s="25" t="s">
        <v>1506</v>
      </c>
      <c r="G569" s="26" t="s">
        <v>1507</v>
      </c>
      <c r="H569" s="25">
        <v>1020</v>
      </c>
      <c r="I569" s="27">
        <v>1.5</v>
      </c>
      <c r="J569" s="27">
        <v>39730</v>
      </c>
      <c r="K569" s="28">
        <f t="shared" si="20"/>
        <v>113510</v>
      </c>
      <c r="N569" s="28">
        <f t="shared" si="21"/>
        <v>1.5</v>
      </c>
    </row>
    <row r="570" spans="1:19" x14ac:dyDescent="0.2">
      <c r="A570" s="24" t="s">
        <v>1500</v>
      </c>
      <c r="D570" s="23" t="s">
        <v>1508</v>
      </c>
      <c r="E570" s="24" t="s">
        <v>1396</v>
      </c>
      <c r="F570" s="25" t="s">
        <v>129</v>
      </c>
      <c r="G570" s="26" t="s">
        <v>129</v>
      </c>
      <c r="K570" s="28">
        <f t="shared" si="20"/>
        <v>0</v>
      </c>
      <c r="N570" s="28">
        <f t="shared" si="21"/>
        <v>0</v>
      </c>
    </row>
    <row r="571" spans="1:19" x14ac:dyDescent="0.2">
      <c r="A571" s="24" t="s">
        <v>1503</v>
      </c>
      <c r="D571" s="23" t="s">
        <v>1509</v>
      </c>
      <c r="E571" s="24">
        <v>0.18479999999999999</v>
      </c>
      <c r="F571" s="25" t="s">
        <v>129</v>
      </c>
      <c r="G571" s="26" t="s">
        <v>129</v>
      </c>
      <c r="H571" s="25">
        <v>3010</v>
      </c>
      <c r="K571" s="28">
        <f t="shared" si="20"/>
        <v>0</v>
      </c>
      <c r="N571" s="28">
        <f t="shared" si="21"/>
        <v>0</v>
      </c>
    </row>
    <row r="572" spans="1:19" x14ac:dyDescent="0.2">
      <c r="A572" s="40">
        <v>190</v>
      </c>
      <c r="B572" s="38"/>
      <c r="C572" s="70">
        <v>42839</v>
      </c>
      <c r="D572" s="39" t="s">
        <v>1510</v>
      </c>
      <c r="E572" s="40">
        <v>5.5100000000000003E-2</v>
      </c>
      <c r="F572" s="41" t="s">
        <v>1511</v>
      </c>
      <c r="G572" s="42" t="s">
        <v>1512</v>
      </c>
      <c r="H572" s="41">
        <v>3010</v>
      </c>
      <c r="I572" s="43">
        <v>0.5</v>
      </c>
      <c r="J572" s="43">
        <v>15710</v>
      </c>
      <c r="K572" s="44">
        <f t="shared" si="20"/>
        <v>44890</v>
      </c>
      <c r="L572" s="45">
        <v>26500</v>
      </c>
      <c r="M572" s="45">
        <v>106</v>
      </c>
      <c r="N572" s="44">
        <f t="shared" si="21"/>
        <v>106.5</v>
      </c>
      <c r="O572" s="37"/>
      <c r="P572" s="41"/>
      <c r="Q572" s="41"/>
      <c r="R572" s="41"/>
      <c r="S572" s="41"/>
    </row>
    <row r="573" spans="1:19" x14ac:dyDescent="0.2">
      <c r="N573" s="28">
        <f>SUM(N551:N572)</f>
        <v>4119.7999999999993</v>
      </c>
      <c r="O573" s="62">
        <v>62864</v>
      </c>
    </row>
    <row r="575" spans="1:19" x14ac:dyDescent="0.2">
      <c r="A575" s="24">
        <v>191</v>
      </c>
      <c r="C575" s="68">
        <v>42839</v>
      </c>
      <c r="D575" s="23" t="s">
        <v>1513</v>
      </c>
      <c r="E575" s="24">
        <v>0.38</v>
      </c>
      <c r="F575" s="25" t="s">
        <v>1514</v>
      </c>
      <c r="G575" s="26" t="s">
        <v>1515</v>
      </c>
      <c r="H575" s="25">
        <v>3010</v>
      </c>
      <c r="I575" s="27">
        <v>0.5</v>
      </c>
      <c r="J575" s="27">
        <v>42310</v>
      </c>
      <c r="K575" s="28">
        <f>ROUND(J575/0.35,-1)</f>
        <v>120890</v>
      </c>
      <c r="L575" s="29">
        <v>92000</v>
      </c>
      <c r="M575" s="29">
        <v>368</v>
      </c>
      <c r="N575" s="28">
        <f>SUM(I575+M575)</f>
        <v>368.5</v>
      </c>
    </row>
    <row r="576" spans="1:19" x14ac:dyDescent="0.2">
      <c r="A576" s="24">
        <v>192</v>
      </c>
      <c r="C576" s="68">
        <v>42842</v>
      </c>
      <c r="D576" s="23" t="s">
        <v>1516</v>
      </c>
      <c r="E576" s="24">
        <v>8.2600000000000007E-2</v>
      </c>
      <c r="F576" s="25" t="s">
        <v>1517</v>
      </c>
      <c r="G576" s="26" t="s">
        <v>1518</v>
      </c>
      <c r="H576" s="25">
        <v>3010</v>
      </c>
      <c r="I576" s="27">
        <v>0.5</v>
      </c>
      <c r="J576" s="27">
        <v>14320</v>
      </c>
      <c r="K576" s="28">
        <f>ROUND(J576/0.35,-1)</f>
        <v>40910</v>
      </c>
      <c r="L576" s="29">
        <v>13900</v>
      </c>
      <c r="M576" s="29">
        <v>55.6</v>
      </c>
      <c r="N576" s="28">
        <f>SUM(I576+M576)</f>
        <v>56.1</v>
      </c>
    </row>
    <row r="577" spans="1:15" x14ac:dyDescent="0.2">
      <c r="A577" s="24">
        <v>193</v>
      </c>
      <c r="C577" s="68">
        <v>42842</v>
      </c>
      <c r="D577" s="23" t="s">
        <v>1519</v>
      </c>
      <c r="E577" s="24" t="s">
        <v>1520</v>
      </c>
      <c r="F577" s="25" t="s">
        <v>1521</v>
      </c>
      <c r="G577" s="26" t="s">
        <v>1524</v>
      </c>
      <c r="H577" s="25">
        <v>2050</v>
      </c>
      <c r="I577" s="27">
        <v>1</v>
      </c>
      <c r="J577" s="27">
        <v>24730</v>
      </c>
      <c r="K577" s="28">
        <f>ROUND(J577/0.35,-1)</f>
        <v>70660</v>
      </c>
      <c r="L577" s="29">
        <v>58710</v>
      </c>
      <c r="M577" s="29">
        <v>234.84</v>
      </c>
      <c r="N577" s="28">
        <f>SUM(I577+M577)</f>
        <v>235.84</v>
      </c>
    </row>
    <row r="578" spans="1:15" s="41" customFormat="1" x14ac:dyDescent="0.2">
      <c r="A578" s="40"/>
      <c r="B578" s="38"/>
      <c r="C578" s="70"/>
      <c r="D578" s="39" t="s">
        <v>1522</v>
      </c>
      <c r="E578" s="40" t="s">
        <v>1523</v>
      </c>
      <c r="F578" s="41" t="s">
        <v>129</v>
      </c>
      <c r="G578" s="42" t="s">
        <v>129</v>
      </c>
      <c r="I578" s="43"/>
      <c r="J578" s="43"/>
      <c r="K578" s="44">
        <f>ROUND(J578/0.35,-1)</f>
        <v>0</v>
      </c>
      <c r="L578" s="45"/>
      <c r="M578" s="45"/>
      <c r="N578" s="44">
        <f>SUM(I578+M578)</f>
        <v>0</v>
      </c>
      <c r="O578" s="37"/>
    </row>
    <row r="579" spans="1:15" x14ac:dyDescent="0.2">
      <c r="N579" s="28">
        <f>SUM(N575:N578)</f>
        <v>660.44</v>
      </c>
      <c r="O579" s="62">
        <v>62879</v>
      </c>
    </row>
    <row r="581" spans="1:15" x14ac:dyDescent="0.2">
      <c r="A581" s="24">
        <v>194</v>
      </c>
      <c r="C581" s="68">
        <v>42842</v>
      </c>
      <c r="D581" s="23" t="s">
        <v>1525</v>
      </c>
      <c r="E581" s="24">
        <v>0.4592</v>
      </c>
      <c r="F581" s="25" t="s">
        <v>1526</v>
      </c>
      <c r="G581" s="26" t="s">
        <v>1527</v>
      </c>
      <c r="H581" s="25">
        <v>1150</v>
      </c>
      <c r="I581" s="27">
        <v>0.5</v>
      </c>
      <c r="J581" s="27">
        <v>8340</v>
      </c>
      <c r="K581" s="28">
        <f t="shared" si="20"/>
        <v>23830</v>
      </c>
      <c r="L581" s="29">
        <v>60000</v>
      </c>
      <c r="M581" s="29">
        <v>240</v>
      </c>
      <c r="N581" s="28">
        <f t="shared" si="21"/>
        <v>240.5</v>
      </c>
    </row>
    <row r="582" spans="1:15" x14ac:dyDescent="0.2">
      <c r="A582" s="24">
        <v>195</v>
      </c>
      <c r="C582" s="68">
        <v>42842</v>
      </c>
      <c r="D582" s="23" t="s">
        <v>1528</v>
      </c>
      <c r="E582" s="24" t="s">
        <v>1529</v>
      </c>
      <c r="F582" s="25" t="s">
        <v>1530</v>
      </c>
      <c r="G582" s="26" t="s">
        <v>1531</v>
      </c>
      <c r="H582" s="25">
        <v>3010</v>
      </c>
      <c r="I582" s="27">
        <v>0.5</v>
      </c>
      <c r="J582" s="27">
        <v>18460</v>
      </c>
      <c r="K582" s="28">
        <f t="shared" si="20"/>
        <v>52740</v>
      </c>
      <c r="L582" s="29">
        <v>36000</v>
      </c>
      <c r="M582" s="29">
        <v>144</v>
      </c>
      <c r="N582" s="28">
        <f t="shared" si="21"/>
        <v>144.5</v>
      </c>
    </row>
    <row r="583" spans="1:15" x14ac:dyDescent="0.2">
      <c r="A583" s="24" t="s">
        <v>1532</v>
      </c>
      <c r="C583" s="68">
        <v>42842</v>
      </c>
      <c r="D583" s="23" t="s">
        <v>1533</v>
      </c>
      <c r="E583" s="24">
        <v>38.322000000000003</v>
      </c>
      <c r="F583" s="25" t="s">
        <v>1534</v>
      </c>
      <c r="G583" s="26" t="s">
        <v>1535</v>
      </c>
      <c r="H583" s="25">
        <v>1170</v>
      </c>
      <c r="I583" s="27">
        <v>0.5</v>
      </c>
      <c r="J583" s="27">
        <v>40420</v>
      </c>
      <c r="K583" s="28">
        <f t="shared" si="20"/>
        <v>115490</v>
      </c>
      <c r="N583" s="28">
        <f t="shared" si="21"/>
        <v>0.5</v>
      </c>
    </row>
    <row r="584" spans="1:15" x14ac:dyDescent="0.2">
      <c r="A584" s="24" t="s">
        <v>1536</v>
      </c>
      <c r="C584" s="68">
        <v>42842</v>
      </c>
      <c r="D584" s="23" t="s">
        <v>1537</v>
      </c>
      <c r="E584" s="24">
        <v>48.628100000000003</v>
      </c>
      <c r="F584" s="25" t="s">
        <v>1534</v>
      </c>
      <c r="G584" s="26" t="s">
        <v>1535</v>
      </c>
      <c r="H584" s="25">
        <v>1170</v>
      </c>
      <c r="I584" s="27">
        <v>0.5</v>
      </c>
      <c r="J584" s="27">
        <v>54960</v>
      </c>
      <c r="K584" s="28">
        <f t="shared" si="20"/>
        <v>157030</v>
      </c>
      <c r="N584" s="28">
        <f t="shared" si="21"/>
        <v>0.5</v>
      </c>
    </row>
    <row r="585" spans="1:15" x14ac:dyDescent="0.2">
      <c r="A585" s="24" t="s">
        <v>1538</v>
      </c>
      <c r="C585" s="68">
        <v>42842</v>
      </c>
      <c r="D585" s="23" t="s">
        <v>1539</v>
      </c>
      <c r="E585" s="24">
        <v>9.6690000000000005</v>
      </c>
      <c r="F585" s="25" t="s">
        <v>1534</v>
      </c>
      <c r="G585" s="26" t="s">
        <v>1535</v>
      </c>
      <c r="H585" s="25">
        <v>1170</v>
      </c>
      <c r="I585" s="27">
        <v>2</v>
      </c>
      <c r="J585" s="27">
        <v>276270</v>
      </c>
      <c r="K585" s="28">
        <f t="shared" si="20"/>
        <v>789340</v>
      </c>
      <c r="N585" s="28">
        <f t="shared" si="21"/>
        <v>2</v>
      </c>
    </row>
    <row r="586" spans="1:15" x14ac:dyDescent="0.2">
      <c r="D586" s="23" t="s">
        <v>1540</v>
      </c>
      <c r="E586" s="24">
        <v>80</v>
      </c>
      <c r="F586" s="25" t="s">
        <v>129</v>
      </c>
      <c r="G586" s="26" t="s">
        <v>129</v>
      </c>
      <c r="K586" s="28">
        <f t="shared" si="20"/>
        <v>0</v>
      </c>
      <c r="N586" s="28">
        <f t="shared" si="21"/>
        <v>0</v>
      </c>
    </row>
    <row r="587" spans="1:15" x14ac:dyDescent="0.2">
      <c r="D587" s="23" t="s">
        <v>1541</v>
      </c>
      <c r="E587" s="24">
        <v>80</v>
      </c>
      <c r="F587" s="25" t="s">
        <v>129</v>
      </c>
      <c r="G587" s="26" t="s">
        <v>129</v>
      </c>
      <c r="K587" s="28">
        <f t="shared" si="20"/>
        <v>0</v>
      </c>
      <c r="N587" s="28">
        <f t="shared" si="21"/>
        <v>0</v>
      </c>
    </row>
    <row r="588" spans="1:15" x14ac:dyDescent="0.2">
      <c r="D588" s="23" t="s">
        <v>1542</v>
      </c>
      <c r="E588" s="24">
        <v>78.86</v>
      </c>
      <c r="F588" s="25" t="s">
        <v>129</v>
      </c>
      <c r="G588" s="26" t="s">
        <v>129</v>
      </c>
      <c r="K588" s="28">
        <f t="shared" si="20"/>
        <v>0</v>
      </c>
      <c r="N588" s="28">
        <f t="shared" si="21"/>
        <v>0</v>
      </c>
    </row>
    <row r="589" spans="1:15" x14ac:dyDescent="0.2">
      <c r="A589" s="24">
        <v>196</v>
      </c>
      <c r="C589" s="68">
        <v>42843</v>
      </c>
      <c r="D589" s="23" t="s">
        <v>1543</v>
      </c>
      <c r="E589" s="24">
        <v>48.12</v>
      </c>
      <c r="F589" s="25" t="s">
        <v>1544</v>
      </c>
      <c r="G589" s="26" t="s">
        <v>1545</v>
      </c>
      <c r="H589" s="25">
        <v>1020</v>
      </c>
      <c r="I589" s="27">
        <v>0.5</v>
      </c>
      <c r="J589" s="27">
        <v>58810</v>
      </c>
      <c r="K589" s="28">
        <f t="shared" si="20"/>
        <v>168030</v>
      </c>
      <c r="L589" s="29">
        <v>252063</v>
      </c>
      <c r="M589" s="29">
        <v>1008.4</v>
      </c>
      <c r="N589" s="28">
        <f t="shared" si="21"/>
        <v>1008.9</v>
      </c>
    </row>
    <row r="590" spans="1:15" x14ac:dyDescent="0.2">
      <c r="A590" s="24">
        <v>197</v>
      </c>
      <c r="C590" s="68">
        <v>42843</v>
      </c>
      <c r="D590" s="23" t="s">
        <v>1546</v>
      </c>
      <c r="E590" s="24">
        <v>48</v>
      </c>
      <c r="F590" s="25" t="s">
        <v>1544</v>
      </c>
      <c r="G590" s="26" t="s">
        <v>1545</v>
      </c>
      <c r="H590" s="25">
        <v>1020</v>
      </c>
      <c r="I590" s="27">
        <v>0.5</v>
      </c>
      <c r="J590" s="27">
        <v>58110</v>
      </c>
      <c r="K590" s="28">
        <f t="shared" si="20"/>
        <v>166030</v>
      </c>
      <c r="L590" s="29">
        <v>252000</v>
      </c>
      <c r="M590" s="29">
        <v>1008</v>
      </c>
      <c r="N590" s="28">
        <f t="shared" si="21"/>
        <v>1008.5</v>
      </c>
    </row>
    <row r="591" spans="1:15" s="41" customFormat="1" x14ac:dyDescent="0.2">
      <c r="A591" s="40">
        <v>198</v>
      </c>
      <c r="B591" s="38"/>
      <c r="C591" s="70">
        <v>42843</v>
      </c>
      <c r="D591" s="39" t="s">
        <v>1547</v>
      </c>
      <c r="E591" s="40">
        <v>61.375999999999998</v>
      </c>
      <c r="F591" s="41" t="s">
        <v>1544</v>
      </c>
      <c r="G591" s="42" t="s">
        <v>1545</v>
      </c>
      <c r="H591" s="41">
        <v>1020</v>
      </c>
      <c r="I591" s="43">
        <v>0.5</v>
      </c>
      <c r="J591" s="43">
        <v>74740</v>
      </c>
      <c r="K591" s="44">
        <f t="shared" si="20"/>
        <v>213540</v>
      </c>
      <c r="L591" s="45">
        <v>322224</v>
      </c>
      <c r="M591" s="45">
        <v>1289.2</v>
      </c>
      <c r="N591" s="44">
        <f t="shared" si="21"/>
        <v>1289.7</v>
      </c>
      <c r="O591" s="37"/>
    </row>
    <row r="592" spans="1:15" x14ac:dyDescent="0.2">
      <c r="N592" s="28">
        <f>SUM(N581:N591)</f>
        <v>3695.1000000000004</v>
      </c>
      <c r="O592" s="62">
        <v>62893</v>
      </c>
    </row>
    <row r="594" spans="1:15" x14ac:dyDescent="0.2">
      <c r="A594" s="24" t="s">
        <v>1548</v>
      </c>
      <c r="C594" s="68">
        <v>42843</v>
      </c>
      <c r="D594" s="23" t="s">
        <v>1549</v>
      </c>
      <c r="E594" s="24" t="s">
        <v>1550</v>
      </c>
      <c r="F594" s="25" t="s">
        <v>1551</v>
      </c>
      <c r="G594" s="26" t="s">
        <v>1552</v>
      </c>
      <c r="H594" s="25">
        <v>1040</v>
      </c>
      <c r="I594" s="27">
        <v>0.5</v>
      </c>
      <c r="J594" s="27">
        <v>1270</v>
      </c>
      <c r="K594" s="28">
        <f t="shared" si="20"/>
        <v>3630</v>
      </c>
      <c r="N594" s="28">
        <f t="shared" si="21"/>
        <v>0.5</v>
      </c>
    </row>
    <row r="595" spans="1:15" x14ac:dyDescent="0.2">
      <c r="A595" s="24">
        <v>199</v>
      </c>
      <c r="C595" s="68">
        <v>42843</v>
      </c>
      <c r="D595" s="23" t="s">
        <v>1553</v>
      </c>
      <c r="E595" s="24">
        <v>6.3650000000000002</v>
      </c>
      <c r="F595" s="25" t="s">
        <v>1554</v>
      </c>
      <c r="G595" s="26" t="s">
        <v>1555</v>
      </c>
      <c r="H595" s="25">
        <v>1050</v>
      </c>
      <c r="I595" s="27">
        <v>0.5</v>
      </c>
      <c r="J595" s="27">
        <v>9760</v>
      </c>
      <c r="K595" s="28">
        <f t="shared" si="20"/>
        <v>27890</v>
      </c>
      <c r="L595" s="29">
        <v>30000</v>
      </c>
      <c r="M595" s="29">
        <v>120</v>
      </c>
      <c r="N595" s="28">
        <f t="shared" si="21"/>
        <v>120.5</v>
      </c>
    </row>
    <row r="596" spans="1:15" x14ac:dyDescent="0.2">
      <c r="A596" s="24">
        <v>201</v>
      </c>
      <c r="C596" s="68">
        <v>42844</v>
      </c>
      <c r="D596" s="23" t="s">
        <v>1556</v>
      </c>
      <c r="E596" s="24">
        <v>0.82350000000000001</v>
      </c>
      <c r="F596" s="25" t="s">
        <v>1557</v>
      </c>
      <c r="G596" s="26" t="s">
        <v>1558</v>
      </c>
      <c r="H596" s="25">
        <v>3010</v>
      </c>
      <c r="I596" s="27">
        <v>0.5</v>
      </c>
      <c r="J596" s="27">
        <v>26250</v>
      </c>
      <c r="K596" s="28">
        <f t="shared" si="20"/>
        <v>75000</v>
      </c>
      <c r="L596" s="29">
        <v>85000</v>
      </c>
      <c r="M596" s="29">
        <v>340</v>
      </c>
      <c r="N596" s="28">
        <f t="shared" si="21"/>
        <v>340.5</v>
      </c>
    </row>
    <row r="597" spans="1:15" x14ac:dyDescent="0.2">
      <c r="A597" s="24">
        <v>200</v>
      </c>
      <c r="C597" s="68">
        <v>42844</v>
      </c>
      <c r="D597" s="23" t="s">
        <v>1559</v>
      </c>
      <c r="E597" s="24">
        <v>0.45500000000000002</v>
      </c>
      <c r="F597" s="25" t="s">
        <v>1561</v>
      </c>
      <c r="G597" s="26" t="s">
        <v>1562</v>
      </c>
      <c r="H597" s="25">
        <v>3010</v>
      </c>
      <c r="I597" s="27">
        <v>1</v>
      </c>
      <c r="J597" s="27">
        <v>21810</v>
      </c>
      <c r="K597" s="28">
        <f t="shared" si="20"/>
        <v>62310</v>
      </c>
      <c r="L597" s="29">
        <v>65000</v>
      </c>
      <c r="M597" s="29">
        <v>260</v>
      </c>
      <c r="N597" s="28">
        <f t="shared" si="21"/>
        <v>261</v>
      </c>
    </row>
    <row r="598" spans="1:15" x14ac:dyDescent="0.2">
      <c r="D598" s="23" t="s">
        <v>1560</v>
      </c>
      <c r="E598" s="24">
        <v>1.5100000000000001E-2</v>
      </c>
      <c r="F598" s="25" t="s">
        <v>129</v>
      </c>
      <c r="G598" s="26" t="s">
        <v>129</v>
      </c>
      <c r="K598" s="28">
        <f t="shared" si="20"/>
        <v>0</v>
      </c>
      <c r="N598" s="28">
        <f t="shared" si="21"/>
        <v>0</v>
      </c>
    </row>
    <row r="599" spans="1:15" x14ac:dyDescent="0.2">
      <c r="A599" s="24" t="s">
        <v>1563</v>
      </c>
      <c r="C599" s="68">
        <v>42844</v>
      </c>
      <c r="D599" s="23" t="s">
        <v>1564</v>
      </c>
      <c r="E599" s="24">
        <v>1.5</v>
      </c>
      <c r="F599" s="25" t="s">
        <v>1566</v>
      </c>
      <c r="G599" s="26" t="s">
        <v>1567</v>
      </c>
      <c r="H599" s="25">
        <v>1150</v>
      </c>
      <c r="I599" s="27">
        <v>1</v>
      </c>
      <c r="J599" s="27">
        <v>43410</v>
      </c>
      <c r="K599" s="28">
        <f t="shared" si="20"/>
        <v>124030</v>
      </c>
      <c r="N599" s="28">
        <f t="shared" si="21"/>
        <v>1</v>
      </c>
    </row>
    <row r="600" spans="1:15" s="41" customFormat="1" x14ac:dyDescent="0.2">
      <c r="A600" s="40"/>
      <c r="B600" s="38"/>
      <c r="C600" s="70"/>
      <c r="D600" s="39" t="s">
        <v>1565</v>
      </c>
      <c r="E600" s="40">
        <v>1.5</v>
      </c>
      <c r="F600" s="41" t="s">
        <v>129</v>
      </c>
      <c r="G600" s="42" t="s">
        <v>129</v>
      </c>
      <c r="I600" s="43"/>
      <c r="J600" s="43"/>
      <c r="K600" s="44">
        <f t="shared" si="20"/>
        <v>0</v>
      </c>
      <c r="L600" s="45"/>
      <c r="M600" s="45"/>
      <c r="N600" s="44">
        <f t="shared" si="21"/>
        <v>0</v>
      </c>
      <c r="O600" s="37"/>
    </row>
    <row r="601" spans="1:15" x14ac:dyDescent="0.2">
      <c r="N601" s="28">
        <f>SUM(N594:N600)</f>
        <v>723.5</v>
      </c>
      <c r="O601" s="62">
        <v>62917</v>
      </c>
    </row>
    <row r="603" spans="1:15" x14ac:dyDescent="0.2">
      <c r="A603" s="24" t="s">
        <v>1493</v>
      </c>
      <c r="C603" s="68">
        <v>42838</v>
      </c>
      <c r="D603" s="23" t="s">
        <v>1494</v>
      </c>
      <c r="E603" s="24" t="s">
        <v>1495</v>
      </c>
      <c r="F603" s="25" t="s">
        <v>1496</v>
      </c>
      <c r="G603" s="26" t="s">
        <v>1497</v>
      </c>
      <c r="H603" s="25">
        <v>2050</v>
      </c>
      <c r="I603" s="27">
        <v>1</v>
      </c>
      <c r="J603" s="27">
        <v>18120</v>
      </c>
      <c r="K603" s="28">
        <f>ROUND(J603/0.35,-1)</f>
        <v>51770</v>
      </c>
      <c r="N603" s="28">
        <f>SUM(I603+M603)</f>
        <v>1</v>
      </c>
    </row>
    <row r="604" spans="1:15" x14ac:dyDescent="0.2">
      <c r="D604" s="23" t="s">
        <v>1498</v>
      </c>
      <c r="E604" s="24" t="s">
        <v>1499</v>
      </c>
      <c r="F604" s="25" t="s">
        <v>129</v>
      </c>
      <c r="G604" s="26" t="s">
        <v>129</v>
      </c>
      <c r="K604" s="28">
        <f>ROUND(J604/0.35,-1)</f>
        <v>0</v>
      </c>
      <c r="N604" s="28">
        <f>SUM(I604+M604)</f>
        <v>0</v>
      </c>
    </row>
    <row r="605" spans="1:15" x14ac:dyDescent="0.2">
      <c r="A605" s="24" t="s">
        <v>1568</v>
      </c>
      <c r="C605" s="68">
        <v>42845</v>
      </c>
      <c r="D605" s="23" t="s">
        <v>1569</v>
      </c>
      <c r="E605" s="24">
        <v>1.337</v>
      </c>
      <c r="F605" s="25" t="s">
        <v>1570</v>
      </c>
      <c r="G605" s="26" t="s">
        <v>1571</v>
      </c>
      <c r="H605" s="25">
        <v>1020</v>
      </c>
      <c r="I605" s="27">
        <v>0.5</v>
      </c>
      <c r="J605" s="27">
        <v>1870</v>
      </c>
      <c r="K605" s="28">
        <f t="shared" si="20"/>
        <v>5340</v>
      </c>
      <c r="N605" s="28">
        <f t="shared" si="21"/>
        <v>0.5</v>
      </c>
    </row>
    <row r="606" spans="1:15" x14ac:dyDescent="0.2">
      <c r="A606" s="24" t="s">
        <v>1572</v>
      </c>
      <c r="C606" s="68">
        <v>42845</v>
      </c>
      <c r="D606" s="23" t="s">
        <v>1573</v>
      </c>
      <c r="E606" s="24">
        <v>0.19</v>
      </c>
      <c r="F606" s="25" t="s">
        <v>1574</v>
      </c>
      <c r="G606" s="26" t="s">
        <v>1575</v>
      </c>
      <c r="H606" s="25">
        <v>3010</v>
      </c>
      <c r="I606" s="27">
        <v>0.5</v>
      </c>
      <c r="J606" s="27">
        <v>24230</v>
      </c>
      <c r="K606" s="28">
        <f t="shared" si="20"/>
        <v>69230</v>
      </c>
      <c r="N606" s="28">
        <f t="shared" si="21"/>
        <v>0.5</v>
      </c>
    </row>
    <row r="607" spans="1:15" s="41" customFormat="1" x14ac:dyDescent="0.2">
      <c r="A607" s="40">
        <v>202</v>
      </c>
      <c r="B607" s="38"/>
      <c r="C607" s="70">
        <v>42846</v>
      </c>
      <c r="D607" s="39" t="s">
        <v>540</v>
      </c>
      <c r="E607" s="40">
        <v>0.54100000000000004</v>
      </c>
      <c r="F607" s="41" t="s">
        <v>542</v>
      </c>
      <c r="G607" s="42" t="s">
        <v>1576</v>
      </c>
      <c r="H607" s="41">
        <v>1100</v>
      </c>
      <c r="I607" s="43">
        <v>0.5</v>
      </c>
      <c r="J607" s="43">
        <v>36510</v>
      </c>
      <c r="K607" s="44">
        <f t="shared" ref="K607:K670" si="22">ROUND(J607/0.35,-1)</f>
        <v>104310</v>
      </c>
      <c r="L607" s="45">
        <v>145000</v>
      </c>
      <c r="M607" s="45">
        <v>580</v>
      </c>
      <c r="N607" s="44">
        <f t="shared" ref="N607:N670" si="23">SUM(I607+M607)</f>
        <v>580.5</v>
      </c>
      <c r="O607" s="37"/>
    </row>
    <row r="608" spans="1:15" x14ac:dyDescent="0.2">
      <c r="N608" s="28">
        <f>SUM(N603:N607)</f>
        <v>582.5</v>
      </c>
      <c r="O608" s="62">
        <v>62929</v>
      </c>
    </row>
    <row r="610" spans="1:14" x14ac:dyDescent="0.2">
      <c r="A610" s="24">
        <v>204</v>
      </c>
      <c r="C610" s="68">
        <v>42846</v>
      </c>
      <c r="D610" s="23" t="s">
        <v>1577</v>
      </c>
      <c r="E610" s="24">
        <v>0.22420000000000001</v>
      </c>
      <c r="F610" s="25" t="s">
        <v>1583</v>
      </c>
      <c r="G610" s="26" t="s">
        <v>1584</v>
      </c>
      <c r="H610" s="25">
        <v>1140</v>
      </c>
      <c r="I610" s="27">
        <v>3</v>
      </c>
      <c r="J610" s="27">
        <v>25680</v>
      </c>
      <c r="K610" s="28">
        <f t="shared" si="22"/>
        <v>73370</v>
      </c>
      <c r="L610" s="29">
        <v>73000</v>
      </c>
      <c r="M610" s="29">
        <v>292</v>
      </c>
      <c r="N610" s="28">
        <f t="shared" si="23"/>
        <v>295</v>
      </c>
    </row>
    <row r="611" spans="1:14" x14ac:dyDescent="0.2">
      <c r="D611" s="23" t="s">
        <v>1578</v>
      </c>
      <c r="E611" s="24">
        <v>0.2</v>
      </c>
      <c r="F611" s="25" t="s">
        <v>129</v>
      </c>
      <c r="G611" s="26" t="s">
        <v>129</v>
      </c>
      <c r="K611" s="28">
        <f t="shared" si="22"/>
        <v>0</v>
      </c>
      <c r="N611" s="28">
        <f t="shared" si="23"/>
        <v>0</v>
      </c>
    </row>
    <row r="612" spans="1:14" x14ac:dyDescent="0.2">
      <c r="D612" s="23" t="s">
        <v>1579</v>
      </c>
      <c r="E612" s="24">
        <v>0.1</v>
      </c>
      <c r="F612" s="25" t="s">
        <v>129</v>
      </c>
      <c r="G612" s="26" t="s">
        <v>129</v>
      </c>
      <c r="K612" s="28">
        <f t="shared" si="22"/>
        <v>0</v>
      </c>
      <c r="N612" s="28">
        <f t="shared" si="23"/>
        <v>0</v>
      </c>
    </row>
    <row r="613" spans="1:14" x14ac:dyDescent="0.2">
      <c r="D613" s="23" t="s">
        <v>1580</v>
      </c>
      <c r="E613" s="24">
        <v>0.11210000000000001</v>
      </c>
      <c r="F613" s="25" t="s">
        <v>129</v>
      </c>
      <c r="G613" s="26" t="s">
        <v>129</v>
      </c>
      <c r="K613" s="28">
        <f t="shared" si="22"/>
        <v>0</v>
      </c>
      <c r="N613" s="28">
        <f t="shared" si="23"/>
        <v>0</v>
      </c>
    </row>
    <row r="614" spans="1:14" x14ac:dyDescent="0.2">
      <c r="D614" s="23" t="s">
        <v>1581</v>
      </c>
      <c r="E614" s="24">
        <v>0.21210000000000001</v>
      </c>
      <c r="F614" s="25" t="s">
        <v>129</v>
      </c>
      <c r="G614" s="26" t="s">
        <v>129</v>
      </c>
      <c r="K614" s="28">
        <f t="shared" si="22"/>
        <v>0</v>
      </c>
      <c r="N614" s="28">
        <f t="shared" si="23"/>
        <v>0</v>
      </c>
    </row>
    <row r="615" spans="1:14" x14ac:dyDescent="0.2">
      <c r="D615" s="23" t="s">
        <v>1582</v>
      </c>
      <c r="E615" s="24">
        <v>0.21210000000000001</v>
      </c>
      <c r="F615" s="25" t="s">
        <v>129</v>
      </c>
      <c r="G615" s="26" t="s">
        <v>129</v>
      </c>
      <c r="K615" s="28">
        <f t="shared" si="22"/>
        <v>0</v>
      </c>
      <c r="N615" s="28">
        <f t="shared" si="23"/>
        <v>0</v>
      </c>
    </row>
    <row r="616" spans="1:14" x14ac:dyDescent="0.2">
      <c r="A616" s="24">
        <v>205</v>
      </c>
      <c r="C616" s="68">
        <v>42846</v>
      </c>
      <c r="D616" s="23" t="s">
        <v>1585</v>
      </c>
      <c r="E616" s="24">
        <v>0.219</v>
      </c>
      <c r="F616" s="25" t="s">
        <v>1586</v>
      </c>
      <c r="G616" s="26" t="s">
        <v>1587</v>
      </c>
      <c r="H616" s="25">
        <v>1120</v>
      </c>
      <c r="I616" s="27">
        <v>0.5</v>
      </c>
      <c r="J616" s="27">
        <v>350</v>
      </c>
      <c r="K616" s="28">
        <f t="shared" si="22"/>
        <v>1000</v>
      </c>
      <c r="L616" s="29">
        <v>5000</v>
      </c>
      <c r="M616" s="29">
        <v>20</v>
      </c>
      <c r="N616" s="28">
        <f t="shared" si="23"/>
        <v>20.5</v>
      </c>
    </row>
    <row r="617" spans="1:14" x14ac:dyDescent="0.2">
      <c r="A617" s="24" t="s">
        <v>1588</v>
      </c>
      <c r="C617" s="68">
        <v>42846</v>
      </c>
      <c r="D617" s="23" t="s">
        <v>1589</v>
      </c>
      <c r="E617" s="24">
        <v>10.081</v>
      </c>
      <c r="F617" s="25" t="s">
        <v>1586</v>
      </c>
      <c r="G617" s="26" t="s">
        <v>1590</v>
      </c>
      <c r="H617" s="25">
        <v>1120</v>
      </c>
      <c r="I617" s="27">
        <v>0.5</v>
      </c>
      <c r="J617" s="27">
        <v>15560</v>
      </c>
      <c r="K617" s="28">
        <f t="shared" si="22"/>
        <v>44460</v>
      </c>
      <c r="N617" s="28">
        <f t="shared" si="23"/>
        <v>0.5</v>
      </c>
    </row>
    <row r="618" spans="1:14" x14ac:dyDescent="0.2">
      <c r="A618" s="24" t="s">
        <v>1594</v>
      </c>
      <c r="C618" s="68">
        <v>42846</v>
      </c>
      <c r="D618" s="23" t="s">
        <v>1591</v>
      </c>
      <c r="E618" s="24">
        <v>0.55700000000000005</v>
      </c>
      <c r="F618" s="25" t="s">
        <v>1592</v>
      </c>
      <c r="G618" s="26" t="s">
        <v>1593</v>
      </c>
      <c r="H618" s="25">
        <v>2050</v>
      </c>
      <c r="I618" s="27">
        <v>0.5</v>
      </c>
      <c r="J618" s="27">
        <v>60570</v>
      </c>
      <c r="K618" s="28">
        <f t="shared" si="22"/>
        <v>173060</v>
      </c>
      <c r="N618" s="28">
        <f t="shared" si="23"/>
        <v>0.5</v>
      </c>
    </row>
    <row r="619" spans="1:14" x14ac:dyDescent="0.2">
      <c r="A619" s="24">
        <v>203</v>
      </c>
      <c r="C619" s="68">
        <v>42846</v>
      </c>
      <c r="D619" s="23" t="s">
        <v>1595</v>
      </c>
      <c r="E619" s="24">
        <v>9.7590000000000003</v>
      </c>
      <c r="F619" s="25" t="s">
        <v>1596</v>
      </c>
      <c r="G619" s="26" t="s">
        <v>1597</v>
      </c>
      <c r="H619" s="25">
        <v>1170</v>
      </c>
      <c r="I619" s="27">
        <v>0.5</v>
      </c>
      <c r="J619" s="27">
        <v>23870</v>
      </c>
      <c r="K619" s="28">
        <f t="shared" si="22"/>
        <v>68200</v>
      </c>
      <c r="L619" s="29">
        <v>131500</v>
      </c>
      <c r="M619" s="29">
        <v>526</v>
      </c>
      <c r="N619" s="28">
        <f t="shared" si="23"/>
        <v>526.5</v>
      </c>
    </row>
    <row r="620" spans="1:14" x14ac:dyDescent="0.2">
      <c r="A620" s="24">
        <v>206</v>
      </c>
      <c r="C620" s="68">
        <v>42846</v>
      </c>
      <c r="D620" s="23" t="s">
        <v>356</v>
      </c>
      <c r="E620" s="24">
        <v>0.17199999999999999</v>
      </c>
      <c r="F620" s="25" t="s">
        <v>1517</v>
      </c>
      <c r="G620" s="26" t="s">
        <v>1598</v>
      </c>
      <c r="H620" s="25">
        <v>3010</v>
      </c>
      <c r="I620" s="27">
        <v>0.5</v>
      </c>
      <c r="J620" s="27">
        <v>23150</v>
      </c>
      <c r="K620" s="28">
        <f t="shared" si="22"/>
        <v>66140</v>
      </c>
      <c r="L620" s="29">
        <v>24500</v>
      </c>
      <c r="M620" s="29">
        <v>98</v>
      </c>
      <c r="N620" s="28">
        <f t="shared" si="23"/>
        <v>98.5</v>
      </c>
    </row>
    <row r="621" spans="1:14" x14ac:dyDescent="0.2">
      <c r="A621" s="24">
        <v>207</v>
      </c>
      <c r="C621" s="68">
        <v>42849</v>
      </c>
      <c r="D621" s="23" t="s">
        <v>1599</v>
      </c>
      <c r="E621" s="24">
        <v>2.0920000000000001</v>
      </c>
      <c r="F621" s="25" t="s">
        <v>1600</v>
      </c>
      <c r="G621" s="26" t="s">
        <v>1601</v>
      </c>
      <c r="H621" s="25">
        <v>1190</v>
      </c>
      <c r="I621" s="27">
        <v>0.5</v>
      </c>
      <c r="J621" s="27">
        <v>18060</v>
      </c>
      <c r="K621" s="28">
        <f t="shared" si="22"/>
        <v>51600</v>
      </c>
      <c r="L621" s="29">
        <v>88000</v>
      </c>
      <c r="M621" s="29">
        <v>320</v>
      </c>
      <c r="N621" s="28">
        <f t="shared" si="23"/>
        <v>320.5</v>
      </c>
    </row>
    <row r="622" spans="1:14" x14ac:dyDescent="0.2">
      <c r="A622" s="24">
        <v>208</v>
      </c>
      <c r="C622" s="68">
        <v>42850</v>
      </c>
      <c r="D622" s="23" t="s">
        <v>1602</v>
      </c>
      <c r="E622" s="24">
        <v>101.45399999999999</v>
      </c>
      <c r="F622" s="25" t="s">
        <v>1603</v>
      </c>
      <c r="G622" s="26" t="s">
        <v>1604</v>
      </c>
      <c r="H622" s="25">
        <v>1130</v>
      </c>
      <c r="I622" s="27">
        <v>0.5</v>
      </c>
      <c r="J622" s="27">
        <v>117440</v>
      </c>
      <c r="K622" s="28">
        <f t="shared" si="22"/>
        <v>335540</v>
      </c>
      <c r="L622" s="29">
        <v>500000</v>
      </c>
      <c r="M622" s="29">
        <v>2000</v>
      </c>
      <c r="N622" s="28">
        <f t="shared" si="23"/>
        <v>2000.5</v>
      </c>
    </row>
    <row r="623" spans="1:14" x14ac:dyDescent="0.2">
      <c r="A623" s="24">
        <v>209</v>
      </c>
      <c r="C623" s="68">
        <v>42850</v>
      </c>
      <c r="D623" s="23" t="s">
        <v>1605</v>
      </c>
      <c r="E623" s="24">
        <v>0.13769999999999999</v>
      </c>
      <c r="F623" s="25" t="s">
        <v>1606</v>
      </c>
      <c r="G623" s="26" t="s">
        <v>1607</v>
      </c>
      <c r="H623" s="25">
        <v>3010</v>
      </c>
      <c r="I623" s="27">
        <v>0.5</v>
      </c>
      <c r="J623" s="27">
        <v>18110</v>
      </c>
      <c r="K623" s="28">
        <f t="shared" si="22"/>
        <v>51740</v>
      </c>
      <c r="L623" s="29">
        <v>52000</v>
      </c>
      <c r="M623" s="29">
        <v>208</v>
      </c>
      <c r="N623" s="28">
        <f t="shared" si="23"/>
        <v>208.5</v>
      </c>
    </row>
    <row r="624" spans="1:14" x14ac:dyDescent="0.2">
      <c r="A624" s="24">
        <v>210</v>
      </c>
      <c r="C624" s="68">
        <v>42850</v>
      </c>
      <c r="D624" s="23" t="s">
        <v>1608</v>
      </c>
      <c r="E624" s="24">
        <v>0.13769999999999999</v>
      </c>
      <c r="F624" s="25" t="s">
        <v>1609</v>
      </c>
      <c r="G624" s="26" t="s">
        <v>553</v>
      </c>
      <c r="H624" s="25">
        <v>1190</v>
      </c>
      <c r="I624" s="27">
        <v>0.5</v>
      </c>
      <c r="J624" s="27">
        <v>11420</v>
      </c>
      <c r="K624" s="28">
        <f t="shared" si="22"/>
        <v>32630</v>
      </c>
      <c r="L624" s="29">
        <v>18700</v>
      </c>
      <c r="M624" s="29">
        <v>74.8</v>
      </c>
      <c r="N624" s="28">
        <f t="shared" si="23"/>
        <v>75.3</v>
      </c>
    </row>
    <row r="625" spans="1:15" x14ac:dyDescent="0.2">
      <c r="A625" s="24" t="s">
        <v>1610</v>
      </c>
      <c r="C625" s="68">
        <v>42850</v>
      </c>
      <c r="D625" s="23" t="s">
        <v>1573</v>
      </c>
      <c r="E625" s="24">
        <v>0.19</v>
      </c>
      <c r="F625" s="25" t="s">
        <v>1611</v>
      </c>
      <c r="G625" s="26" t="s">
        <v>1612</v>
      </c>
      <c r="H625" s="25">
        <v>3010</v>
      </c>
      <c r="I625" s="27">
        <v>0.5</v>
      </c>
      <c r="J625" s="27">
        <v>24230</v>
      </c>
      <c r="K625" s="28">
        <f t="shared" si="22"/>
        <v>69230</v>
      </c>
      <c r="N625" s="28">
        <f t="shared" si="23"/>
        <v>0.5</v>
      </c>
    </row>
    <row r="626" spans="1:15" s="41" customFormat="1" x14ac:dyDescent="0.2">
      <c r="A626" s="40">
        <v>211</v>
      </c>
      <c r="B626" s="38"/>
      <c r="C626" s="70">
        <v>42850</v>
      </c>
      <c r="D626" s="39" t="s">
        <v>1613</v>
      </c>
      <c r="E626" s="40">
        <v>2.6</v>
      </c>
      <c r="F626" s="41" t="s">
        <v>1614</v>
      </c>
      <c r="G626" s="42" t="s">
        <v>1615</v>
      </c>
      <c r="H626" s="41">
        <v>1010</v>
      </c>
      <c r="I626" s="43">
        <v>0.5</v>
      </c>
      <c r="J626" s="43">
        <v>20140</v>
      </c>
      <c r="K626" s="44">
        <f t="shared" si="22"/>
        <v>57540</v>
      </c>
      <c r="L626" s="45">
        <v>24000</v>
      </c>
      <c r="M626" s="45">
        <f>L626*0.004</f>
        <v>96</v>
      </c>
      <c r="N626" s="44">
        <f t="shared" si="23"/>
        <v>96.5</v>
      </c>
      <c r="O626" s="38"/>
    </row>
    <row r="627" spans="1:15" x14ac:dyDescent="0.2">
      <c r="N627" s="28">
        <f>SUM(N610:N626)</f>
        <v>3643.3</v>
      </c>
      <c r="O627" s="22">
        <v>62953</v>
      </c>
    </row>
    <row r="628" spans="1:15" x14ac:dyDescent="0.2">
      <c r="O628" s="22"/>
    </row>
    <row r="629" spans="1:15" x14ac:dyDescent="0.2">
      <c r="A629" s="24" t="s">
        <v>1622</v>
      </c>
      <c r="C629" s="68">
        <v>42850</v>
      </c>
      <c r="D629" s="23" t="s">
        <v>1618</v>
      </c>
      <c r="E629" s="24">
        <v>4</v>
      </c>
      <c r="F629" s="25" t="s">
        <v>1619</v>
      </c>
      <c r="G629" s="26" t="s">
        <v>1620</v>
      </c>
      <c r="H629" s="25">
        <v>1160</v>
      </c>
      <c r="I629" s="27">
        <v>1</v>
      </c>
      <c r="J629" s="27">
        <v>61120</v>
      </c>
      <c r="K629" s="28">
        <f t="shared" si="22"/>
        <v>174630</v>
      </c>
      <c r="N629" s="28">
        <f t="shared" si="23"/>
        <v>1</v>
      </c>
      <c r="O629" s="22"/>
    </row>
    <row r="630" spans="1:15" x14ac:dyDescent="0.2">
      <c r="A630" s="24" t="s">
        <v>1616</v>
      </c>
      <c r="C630" s="68">
        <v>42850</v>
      </c>
      <c r="D630" s="23" t="s">
        <v>1621</v>
      </c>
      <c r="E630" s="24">
        <v>5</v>
      </c>
      <c r="F630" s="25" t="s">
        <v>129</v>
      </c>
      <c r="G630" s="26" t="s">
        <v>129</v>
      </c>
      <c r="K630" s="28">
        <f t="shared" si="22"/>
        <v>0</v>
      </c>
      <c r="N630" s="28">
        <f t="shared" si="23"/>
        <v>0</v>
      </c>
      <c r="O630" s="22"/>
    </row>
    <row r="631" spans="1:15" x14ac:dyDescent="0.2">
      <c r="A631" s="24" t="s">
        <v>1617</v>
      </c>
      <c r="C631" s="68">
        <v>42851</v>
      </c>
      <c r="D631" s="23" t="s">
        <v>1623</v>
      </c>
      <c r="E631" s="24">
        <v>1.0166999999999999</v>
      </c>
      <c r="F631" s="25" t="s">
        <v>1626</v>
      </c>
      <c r="G631" s="26" t="s">
        <v>1627</v>
      </c>
      <c r="H631" s="25">
        <v>1170</v>
      </c>
      <c r="I631" s="27">
        <v>1.5</v>
      </c>
      <c r="J631" s="27">
        <v>47870</v>
      </c>
      <c r="K631" s="28">
        <f t="shared" si="22"/>
        <v>136770</v>
      </c>
      <c r="N631" s="28">
        <f t="shared" si="23"/>
        <v>1.5</v>
      </c>
      <c r="O631" s="22"/>
    </row>
    <row r="632" spans="1:15" x14ac:dyDescent="0.2">
      <c r="D632" s="23" t="s">
        <v>1624</v>
      </c>
      <c r="E632" s="24">
        <v>1.1054999999999999</v>
      </c>
      <c r="F632" s="25" t="s">
        <v>129</v>
      </c>
      <c r="G632" s="26" t="s">
        <v>129</v>
      </c>
      <c r="K632" s="28">
        <f t="shared" si="22"/>
        <v>0</v>
      </c>
      <c r="N632" s="28">
        <f t="shared" si="23"/>
        <v>0</v>
      </c>
      <c r="O632" s="22"/>
    </row>
    <row r="633" spans="1:15" x14ac:dyDescent="0.2">
      <c r="D633" s="23" t="s">
        <v>1625</v>
      </c>
      <c r="E633" s="24">
        <v>0.37059999999999998</v>
      </c>
      <c r="F633" s="25" t="s">
        <v>129</v>
      </c>
      <c r="G633" s="26" t="s">
        <v>129</v>
      </c>
      <c r="K633" s="28">
        <f t="shared" si="22"/>
        <v>0</v>
      </c>
      <c r="N633" s="28">
        <f t="shared" si="23"/>
        <v>0</v>
      </c>
    </row>
    <row r="634" spans="1:15" x14ac:dyDescent="0.2">
      <c r="A634" s="24" t="s">
        <v>1639</v>
      </c>
      <c r="C634" s="68">
        <v>42852</v>
      </c>
      <c r="D634" s="23" t="s">
        <v>1640</v>
      </c>
      <c r="E634" s="24" t="s">
        <v>1642</v>
      </c>
      <c r="F634" s="25" t="s">
        <v>1644</v>
      </c>
      <c r="G634" s="26" t="s">
        <v>1645</v>
      </c>
      <c r="H634" s="25">
        <v>3010</v>
      </c>
      <c r="I634" s="27">
        <v>1</v>
      </c>
      <c r="J634" s="27">
        <v>38140</v>
      </c>
      <c r="K634" s="28">
        <f t="shared" si="22"/>
        <v>108970</v>
      </c>
      <c r="N634" s="28">
        <v>1</v>
      </c>
    </row>
    <row r="635" spans="1:15" x14ac:dyDescent="0.2">
      <c r="D635" s="23" t="s">
        <v>1641</v>
      </c>
      <c r="E635" s="24" t="s">
        <v>1643</v>
      </c>
      <c r="F635" s="25" t="s">
        <v>129</v>
      </c>
      <c r="G635" s="26" t="s">
        <v>129</v>
      </c>
      <c r="K635" s="28">
        <f t="shared" si="22"/>
        <v>0</v>
      </c>
      <c r="N635" s="28">
        <v>0</v>
      </c>
    </row>
    <row r="636" spans="1:15" x14ac:dyDescent="0.2">
      <c r="A636" s="24" t="s">
        <v>1628</v>
      </c>
      <c r="C636" s="68">
        <v>42852</v>
      </c>
      <c r="D636" s="23" t="s">
        <v>1629</v>
      </c>
      <c r="E636" s="24" t="s">
        <v>1630</v>
      </c>
      <c r="F636" s="25" t="s">
        <v>1631</v>
      </c>
      <c r="G636" s="26" t="s">
        <v>1632</v>
      </c>
      <c r="H636" s="25">
        <v>3010</v>
      </c>
      <c r="I636" s="27">
        <v>0.5</v>
      </c>
      <c r="J636" s="27">
        <v>18250</v>
      </c>
      <c r="K636" s="28">
        <f t="shared" si="22"/>
        <v>52140</v>
      </c>
      <c r="N636" s="28">
        <f t="shared" si="23"/>
        <v>0.5</v>
      </c>
    </row>
    <row r="637" spans="1:15" x14ac:dyDescent="0.2">
      <c r="A637" s="24">
        <v>212</v>
      </c>
      <c r="C637" s="68">
        <v>42852</v>
      </c>
      <c r="D637" s="23" t="s">
        <v>1633</v>
      </c>
      <c r="E637" s="24">
        <v>8.0220000000000002</v>
      </c>
      <c r="F637" s="25" t="s">
        <v>1634</v>
      </c>
      <c r="G637" s="26" t="s">
        <v>1635</v>
      </c>
      <c r="H637" s="25">
        <v>1010</v>
      </c>
      <c r="I637" s="27">
        <v>0.5</v>
      </c>
      <c r="J637" s="27">
        <v>12000</v>
      </c>
      <c r="K637" s="28">
        <f t="shared" si="22"/>
        <v>34290</v>
      </c>
      <c r="L637" s="29">
        <v>38000</v>
      </c>
      <c r="M637" s="29">
        <v>152</v>
      </c>
      <c r="N637" s="28">
        <f t="shared" si="23"/>
        <v>152.5</v>
      </c>
    </row>
    <row r="638" spans="1:15" x14ac:dyDescent="0.2">
      <c r="A638" s="24">
        <v>213</v>
      </c>
      <c r="C638" s="68">
        <v>42852</v>
      </c>
      <c r="D638" s="23" t="s">
        <v>1636</v>
      </c>
      <c r="E638" s="24">
        <v>0.49</v>
      </c>
      <c r="F638" s="25" t="s">
        <v>1637</v>
      </c>
      <c r="G638" s="26" t="s">
        <v>1638</v>
      </c>
      <c r="H638" s="25">
        <v>1030</v>
      </c>
      <c r="I638" s="27">
        <v>0.5</v>
      </c>
      <c r="J638" s="27">
        <v>35370</v>
      </c>
      <c r="K638" s="28">
        <f t="shared" si="22"/>
        <v>101060</v>
      </c>
      <c r="L638" s="29">
        <v>134000</v>
      </c>
      <c r="M638" s="29">
        <v>536</v>
      </c>
      <c r="N638" s="28">
        <f t="shared" si="23"/>
        <v>536.5</v>
      </c>
    </row>
    <row r="639" spans="1:15" x14ac:dyDescent="0.2">
      <c r="A639" s="24" t="s">
        <v>1652</v>
      </c>
      <c r="C639" s="68">
        <v>42852</v>
      </c>
      <c r="D639" s="23" t="s">
        <v>1646</v>
      </c>
      <c r="E639" s="24">
        <v>10.975</v>
      </c>
      <c r="F639" s="25" t="s">
        <v>1650</v>
      </c>
      <c r="G639" s="26" t="s">
        <v>1651</v>
      </c>
      <c r="H639" s="25">
        <v>1220</v>
      </c>
      <c r="I639" s="27">
        <v>2</v>
      </c>
      <c r="J639" s="27">
        <v>284600</v>
      </c>
      <c r="K639" s="28">
        <f t="shared" si="22"/>
        <v>813140</v>
      </c>
      <c r="N639" s="28">
        <f t="shared" si="23"/>
        <v>2</v>
      </c>
    </row>
    <row r="640" spans="1:15" x14ac:dyDescent="0.2">
      <c r="D640" s="23" t="s">
        <v>1647</v>
      </c>
      <c r="E640" s="24">
        <v>40</v>
      </c>
      <c r="F640" s="25" t="s">
        <v>129</v>
      </c>
      <c r="G640" s="26" t="s">
        <v>129</v>
      </c>
      <c r="K640" s="28">
        <f t="shared" si="22"/>
        <v>0</v>
      </c>
      <c r="N640" s="28">
        <f t="shared" si="23"/>
        <v>0</v>
      </c>
    </row>
    <row r="641" spans="1:15" x14ac:dyDescent="0.2">
      <c r="D641" s="23" t="s">
        <v>1648</v>
      </c>
      <c r="E641" s="24">
        <v>78.129000000000005</v>
      </c>
      <c r="F641" s="25" t="s">
        <v>129</v>
      </c>
      <c r="G641" s="26" t="s">
        <v>129</v>
      </c>
      <c r="K641" s="28">
        <f t="shared" si="22"/>
        <v>0</v>
      </c>
      <c r="N641" s="28">
        <f t="shared" si="23"/>
        <v>0</v>
      </c>
    </row>
    <row r="642" spans="1:15" x14ac:dyDescent="0.2">
      <c r="D642" s="23" t="s">
        <v>1649</v>
      </c>
      <c r="E642" s="24">
        <v>40.274999999999999</v>
      </c>
      <c r="F642" s="25" t="s">
        <v>129</v>
      </c>
      <c r="G642" s="26" t="s">
        <v>129</v>
      </c>
      <c r="K642" s="28">
        <f t="shared" si="22"/>
        <v>0</v>
      </c>
      <c r="N642" s="28">
        <f t="shared" si="23"/>
        <v>0</v>
      </c>
    </row>
    <row r="643" spans="1:15" x14ac:dyDescent="0.2">
      <c r="A643" s="24" t="s">
        <v>1653</v>
      </c>
      <c r="C643" s="68">
        <v>42852</v>
      </c>
      <c r="D643" s="23" t="s">
        <v>1654</v>
      </c>
      <c r="E643" s="24">
        <v>7.8289999999999997</v>
      </c>
      <c r="F643" s="25" t="s">
        <v>1655</v>
      </c>
      <c r="G643" s="26" t="s">
        <v>1656</v>
      </c>
      <c r="H643" s="25">
        <v>1030</v>
      </c>
      <c r="I643" s="27">
        <v>0.5</v>
      </c>
      <c r="J643" s="27">
        <v>12540</v>
      </c>
      <c r="K643" s="28">
        <f t="shared" si="22"/>
        <v>35830</v>
      </c>
      <c r="N643" s="28">
        <f t="shared" si="23"/>
        <v>0.5</v>
      </c>
    </row>
    <row r="644" spans="1:15" s="41" customFormat="1" x14ac:dyDescent="0.2">
      <c r="A644" s="40" t="s">
        <v>1657</v>
      </c>
      <c r="B644" s="38"/>
      <c r="C644" s="70">
        <v>42852</v>
      </c>
      <c r="D644" s="39" t="s">
        <v>1658</v>
      </c>
      <c r="E644" s="40">
        <v>1</v>
      </c>
      <c r="F644" s="41" t="s">
        <v>1659</v>
      </c>
      <c r="G644" s="42" t="s">
        <v>1660</v>
      </c>
      <c r="H644" s="41">
        <v>1150</v>
      </c>
      <c r="I644" s="43">
        <v>0.5</v>
      </c>
      <c r="J644" s="43">
        <v>9450</v>
      </c>
      <c r="K644" s="44">
        <f t="shared" si="22"/>
        <v>27000</v>
      </c>
      <c r="L644" s="45"/>
      <c r="M644" s="45"/>
      <c r="N644" s="44">
        <f t="shared" si="23"/>
        <v>0.5</v>
      </c>
      <c r="O644" s="37"/>
    </row>
    <row r="645" spans="1:15" x14ac:dyDescent="0.2">
      <c r="N645" s="28">
        <f>SUM(N629:N644)</f>
        <v>696</v>
      </c>
      <c r="O645" s="62">
        <v>63000</v>
      </c>
    </row>
    <row r="647" spans="1:15" x14ac:dyDescent="0.2">
      <c r="A647" s="24">
        <v>214</v>
      </c>
      <c r="C647" s="68">
        <v>42853</v>
      </c>
      <c r="D647" s="23" t="s">
        <v>1661</v>
      </c>
      <c r="E647" s="24">
        <v>10</v>
      </c>
      <c r="F647" s="25" t="s">
        <v>1662</v>
      </c>
      <c r="G647" s="26" t="s">
        <v>1663</v>
      </c>
      <c r="H647" s="25">
        <v>1110</v>
      </c>
      <c r="I647" s="27">
        <v>0.5</v>
      </c>
      <c r="J647" s="27">
        <v>4700</v>
      </c>
      <c r="K647" s="28">
        <f t="shared" si="22"/>
        <v>13430</v>
      </c>
      <c r="L647" s="29">
        <v>20000</v>
      </c>
      <c r="M647" s="29">
        <v>80</v>
      </c>
      <c r="N647" s="28">
        <f t="shared" si="23"/>
        <v>80.5</v>
      </c>
    </row>
    <row r="648" spans="1:15" x14ac:dyDescent="0.2">
      <c r="A648" s="24" t="s">
        <v>1664</v>
      </c>
      <c r="C648" s="68">
        <v>42853</v>
      </c>
      <c r="D648" s="23" t="s">
        <v>1665</v>
      </c>
      <c r="E648" s="24">
        <v>0.50529999999999997</v>
      </c>
      <c r="F648" s="25" t="s">
        <v>1666</v>
      </c>
      <c r="G648" s="26" t="s">
        <v>1667</v>
      </c>
      <c r="H648" s="25">
        <v>1090</v>
      </c>
      <c r="I648" s="27">
        <v>0.5</v>
      </c>
      <c r="J648" s="27">
        <v>750</v>
      </c>
      <c r="K648" s="28">
        <f t="shared" si="22"/>
        <v>2140</v>
      </c>
      <c r="N648" s="28">
        <f t="shared" si="23"/>
        <v>0.5</v>
      </c>
    </row>
    <row r="649" spans="1:15" x14ac:dyDescent="0.2">
      <c r="A649" s="24" t="s">
        <v>1668</v>
      </c>
      <c r="C649" s="68">
        <v>42853</v>
      </c>
      <c r="D649" s="23" t="s">
        <v>1669</v>
      </c>
      <c r="E649" s="24">
        <v>1.244</v>
      </c>
      <c r="F649" s="25" t="s">
        <v>1675</v>
      </c>
      <c r="G649" s="26" t="s">
        <v>1676</v>
      </c>
      <c r="H649" s="25">
        <v>1070</v>
      </c>
      <c r="I649" s="27">
        <v>3</v>
      </c>
      <c r="J649" s="27">
        <v>41530</v>
      </c>
      <c r="K649" s="28">
        <f t="shared" si="22"/>
        <v>118660</v>
      </c>
      <c r="N649" s="28">
        <f t="shared" si="23"/>
        <v>3</v>
      </c>
    </row>
    <row r="650" spans="1:15" x14ac:dyDescent="0.2">
      <c r="D650" s="23" t="s">
        <v>1670</v>
      </c>
      <c r="E650" s="24">
        <v>1</v>
      </c>
      <c r="F650" s="25" t="s">
        <v>129</v>
      </c>
      <c r="G650" s="26" t="s">
        <v>129</v>
      </c>
      <c r="K650" s="28">
        <f t="shared" si="22"/>
        <v>0</v>
      </c>
      <c r="N650" s="28">
        <f t="shared" si="23"/>
        <v>0</v>
      </c>
    </row>
    <row r="651" spans="1:15" x14ac:dyDescent="0.2">
      <c r="D651" s="23" t="s">
        <v>1671</v>
      </c>
      <c r="E651" s="24">
        <v>1</v>
      </c>
      <c r="F651" s="25" t="s">
        <v>129</v>
      </c>
      <c r="G651" s="26" t="s">
        <v>129</v>
      </c>
      <c r="K651" s="28">
        <f t="shared" si="22"/>
        <v>0</v>
      </c>
      <c r="N651" s="28">
        <f t="shared" si="23"/>
        <v>0</v>
      </c>
    </row>
    <row r="652" spans="1:15" x14ac:dyDescent="0.2">
      <c r="D652" s="23" t="s">
        <v>1672</v>
      </c>
      <c r="E652" s="24">
        <v>1</v>
      </c>
      <c r="F652" s="25" t="s">
        <v>129</v>
      </c>
      <c r="G652" s="26" t="s">
        <v>129</v>
      </c>
      <c r="K652" s="28">
        <f t="shared" si="22"/>
        <v>0</v>
      </c>
      <c r="N652" s="28">
        <f t="shared" si="23"/>
        <v>0</v>
      </c>
    </row>
    <row r="653" spans="1:15" x14ac:dyDescent="0.2">
      <c r="D653" s="23" t="s">
        <v>1673</v>
      </c>
      <c r="E653" s="24">
        <v>1</v>
      </c>
      <c r="F653" s="25" t="s">
        <v>129</v>
      </c>
      <c r="G653" s="26" t="s">
        <v>129</v>
      </c>
      <c r="K653" s="28">
        <f t="shared" si="22"/>
        <v>0</v>
      </c>
      <c r="N653" s="28">
        <f t="shared" si="23"/>
        <v>0</v>
      </c>
    </row>
    <row r="654" spans="1:15" x14ac:dyDescent="0.2">
      <c r="D654" s="23" t="s">
        <v>1674</v>
      </c>
      <c r="E654" s="24">
        <v>1</v>
      </c>
      <c r="F654" s="25" t="s">
        <v>129</v>
      </c>
      <c r="G654" s="26" t="s">
        <v>129</v>
      </c>
      <c r="K654" s="28">
        <f t="shared" si="22"/>
        <v>0</v>
      </c>
      <c r="N654" s="28">
        <f t="shared" si="23"/>
        <v>0</v>
      </c>
    </row>
    <row r="655" spans="1:15" x14ac:dyDescent="0.2">
      <c r="A655" s="24">
        <v>215</v>
      </c>
      <c r="C655" s="68">
        <v>42853</v>
      </c>
      <c r="D655" s="23" t="s">
        <v>1677</v>
      </c>
      <c r="E655" s="24">
        <v>0.1983</v>
      </c>
      <c r="F655" s="25" t="s">
        <v>1678</v>
      </c>
      <c r="G655" s="26" t="s">
        <v>1679</v>
      </c>
      <c r="H655" s="25">
        <v>3010</v>
      </c>
      <c r="I655" s="27">
        <v>0.5</v>
      </c>
      <c r="J655" s="27">
        <v>19000</v>
      </c>
      <c r="K655" s="28">
        <f t="shared" si="22"/>
        <v>54290</v>
      </c>
      <c r="L655" s="29">
        <v>40000</v>
      </c>
      <c r="M655" s="29">
        <v>160</v>
      </c>
      <c r="N655" s="28">
        <f t="shared" si="23"/>
        <v>160.5</v>
      </c>
    </row>
    <row r="656" spans="1:15" s="41" customFormat="1" x14ac:dyDescent="0.2">
      <c r="A656" s="40" t="s">
        <v>1680</v>
      </c>
      <c r="B656" s="38"/>
      <c r="C656" s="70">
        <v>42853</v>
      </c>
      <c r="D656" s="39" t="s">
        <v>1665</v>
      </c>
      <c r="E656" s="40">
        <v>1010.3287</v>
      </c>
      <c r="F656" s="41" t="s">
        <v>1666</v>
      </c>
      <c r="G656" s="42" t="s">
        <v>1681</v>
      </c>
      <c r="H656" s="41">
        <v>1090</v>
      </c>
      <c r="I656" s="43">
        <v>1</v>
      </c>
      <c r="J656" s="43">
        <v>15370</v>
      </c>
      <c r="K656" s="44">
        <f t="shared" si="22"/>
        <v>43910</v>
      </c>
      <c r="L656" s="45"/>
      <c r="M656" s="45"/>
      <c r="N656" s="44">
        <f t="shared" si="23"/>
        <v>1</v>
      </c>
      <c r="O656" s="37"/>
    </row>
    <row r="657" spans="1:15" x14ac:dyDescent="0.2">
      <c r="N657" s="28">
        <f>SUM(N647:N656)</f>
        <v>245.5</v>
      </c>
      <c r="O657" s="62">
        <v>63042</v>
      </c>
    </row>
    <row r="659" spans="1:15" x14ac:dyDescent="0.2">
      <c r="A659" s="24">
        <v>216</v>
      </c>
      <c r="C659" s="68">
        <v>42856</v>
      </c>
      <c r="D659" s="23" t="s">
        <v>1682</v>
      </c>
      <c r="E659" s="24" t="s">
        <v>1685</v>
      </c>
      <c r="F659" s="25" t="s">
        <v>1688</v>
      </c>
      <c r="G659" s="26" t="s">
        <v>1689</v>
      </c>
      <c r="H659" s="25">
        <v>3010</v>
      </c>
      <c r="I659" s="27">
        <v>1.5</v>
      </c>
      <c r="J659" s="27">
        <v>29920</v>
      </c>
      <c r="K659" s="28">
        <f t="shared" si="22"/>
        <v>85490</v>
      </c>
      <c r="L659" s="29">
        <v>51500</v>
      </c>
      <c r="M659" s="29">
        <v>206</v>
      </c>
      <c r="N659" s="28">
        <f t="shared" si="23"/>
        <v>207.5</v>
      </c>
    </row>
    <row r="660" spans="1:15" x14ac:dyDescent="0.2">
      <c r="D660" s="23" t="s">
        <v>1683</v>
      </c>
      <c r="E660" s="24" t="s">
        <v>1686</v>
      </c>
      <c r="F660" s="25" t="s">
        <v>129</v>
      </c>
      <c r="G660" s="26" t="s">
        <v>129</v>
      </c>
      <c r="K660" s="28">
        <f t="shared" si="22"/>
        <v>0</v>
      </c>
      <c r="N660" s="28">
        <f t="shared" si="23"/>
        <v>0</v>
      </c>
    </row>
    <row r="661" spans="1:15" x14ac:dyDescent="0.2">
      <c r="D661" s="23" t="s">
        <v>1684</v>
      </c>
      <c r="E661" s="24" t="s">
        <v>1687</v>
      </c>
      <c r="F661" s="25" t="s">
        <v>129</v>
      </c>
      <c r="G661" s="26" t="s">
        <v>129</v>
      </c>
      <c r="K661" s="28">
        <f t="shared" si="22"/>
        <v>0</v>
      </c>
      <c r="N661" s="28">
        <f t="shared" si="23"/>
        <v>0</v>
      </c>
    </row>
    <row r="662" spans="1:15" x14ac:dyDescent="0.2">
      <c r="A662" s="24" t="s">
        <v>1690</v>
      </c>
      <c r="C662" s="68">
        <v>42856</v>
      </c>
      <c r="D662" s="23" t="s">
        <v>1691</v>
      </c>
      <c r="E662" s="24">
        <v>70.156000000000006</v>
      </c>
      <c r="F662" s="25" t="s">
        <v>1693</v>
      </c>
      <c r="G662" s="26" t="s">
        <v>1694</v>
      </c>
      <c r="H662" s="25">
        <v>1020</v>
      </c>
      <c r="I662" s="27">
        <v>2</v>
      </c>
      <c r="J662" s="27">
        <v>143620</v>
      </c>
      <c r="K662" s="28">
        <f t="shared" si="22"/>
        <v>410340</v>
      </c>
      <c r="N662" s="28">
        <f t="shared" si="23"/>
        <v>2</v>
      </c>
    </row>
    <row r="663" spans="1:15" x14ac:dyDescent="0.2">
      <c r="D663" s="23" t="s">
        <v>1692</v>
      </c>
      <c r="E663" s="24">
        <v>48.921999999999997</v>
      </c>
      <c r="F663" s="25" t="s">
        <v>129</v>
      </c>
      <c r="G663" s="26" t="s">
        <v>129</v>
      </c>
      <c r="K663" s="28">
        <f t="shared" si="22"/>
        <v>0</v>
      </c>
      <c r="N663" s="28">
        <f t="shared" si="23"/>
        <v>0</v>
      </c>
    </row>
    <row r="664" spans="1:15" x14ac:dyDescent="0.2">
      <c r="A664" s="24" t="s">
        <v>1695</v>
      </c>
      <c r="C664" s="68">
        <v>42857</v>
      </c>
      <c r="D664" s="27" t="s">
        <v>1696</v>
      </c>
      <c r="E664" s="24">
        <v>37.5</v>
      </c>
      <c r="F664" s="25" t="s">
        <v>1698</v>
      </c>
      <c r="G664" s="26" t="s">
        <v>1699</v>
      </c>
      <c r="H664" s="25">
        <v>1210</v>
      </c>
      <c r="I664" s="27">
        <v>1</v>
      </c>
      <c r="J664" s="27">
        <v>86780</v>
      </c>
      <c r="K664" s="28">
        <f t="shared" si="22"/>
        <v>247940</v>
      </c>
      <c r="N664" s="28">
        <f t="shared" si="23"/>
        <v>1</v>
      </c>
    </row>
    <row r="665" spans="1:15" x14ac:dyDescent="0.2">
      <c r="D665" s="23" t="s">
        <v>1697</v>
      </c>
      <c r="E665" s="24">
        <v>32.298000000000002</v>
      </c>
      <c r="F665" s="25" t="s">
        <v>129</v>
      </c>
      <c r="G665" s="26" t="s">
        <v>129</v>
      </c>
      <c r="H665" s="25">
        <v>1170</v>
      </c>
      <c r="K665" s="28">
        <f t="shared" si="22"/>
        <v>0</v>
      </c>
      <c r="N665" s="28">
        <f t="shared" si="23"/>
        <v>0</v>
      </c>
    </row>
    <row r="666" spans="1:15" x14ac:dyDescent="0.2">
      <c r="A666" s="24" t="s">
        <v>1700</v>
      </c>
      <c r="C666" s="68">
        <v>42857</v>
      </c>
      <c r="D666" s="23" t="s">
        <v>1701</v>
      </c>
      <c r="E666" s="24" t="s">
        <v>1702</v>
      </c>
      <c r="F666" s="25" t="s">
        <v>1703</v>
      </c>
      <c r="G666" s="26" t="s">
        <v>1704</v>
      </c>
      <c r="H666" s="25">
        <v>2010</v>
      </c>
      <c r="I666" s="27">
        <v>0.5</v>
      </c>
      <c r="J666" s="27">
        <v>16060</v>
      </c>
      <c r="K666" s="28">
        <f t="shared" si="22"/>
        <v>45890</v>
      </c>
      <c r="N666" s="28">
        <f t="shared" si="23"/>
        <v>0.5</v>
      </c>
    </row>
    <row r="667" spans="1:15" x14ac:dyDescent="0.2">
      <c r="A667" s="24">
        <v>217</v>
      </c>
      <c r="C667" s="68">
        <v>42857</v>
      </c>
      <c r="D667" s="23" t="s">
        <v>1705</v>
      </c>
      <c r="E667" s="24">
        <v>4.34</v>
      </c>
      <c r="F667" s="25" t="s">
        <v>597</v>
      </c>
      <c r="G667" s="26" t="s">
        <v>1707</v>
      </c>
      <c r="H667" s="25">
        <v>1220</v>
      </c>
      <c r="I667" s="27">
        <v>1</v>
      </c>
      <c r="J667" s="27">
        <v>8730</v>
      </c>
      <c r="K667" s="28">
        <f t="shared" si="22"/>
        <v>24940</v>
      </c>
      <c r="L667" s="29">
        <v>24960</v>
      </c>
      <c r="M667" s="29">
        <v>99.84</v>
      </c>
      <c r="N667" s="28">
        <f t="shared" si="23"/>
        <v>100.84</v>
      </c>
    </row>
    <row r="668" spans="1:15" x14ac:dyDescent="0.2">
      <c r="D668" s="23" t="s">
        <v>1706</v>
      </c>
      <c r="E668" s="24">
        <v>1.7670999999999999</v>
      </c>
      <c r="F668" s="25" t="s">
        <v>129</v>
      </c>
      <c r="G668" s="26" t="s">
        <v>129</v>
      </c>
      <c r="K668" s="28">
        <f t="shared" si="22"/>
        <v>0</v>
      </c>
      <c r="N668" s="28">
        <f t="shared" si="23"/>
        <v>0</v>
      </c>
    </row>
    <row r="669" spans="1:15" x14ac:dyDescent="0.2">
      <c r="A669" s="24">
        <v>218</v>
      </c>
      <c r="C669" s="68">
        <v>42857</v>
      </c>
      <c r="D669" s="23" t="s">
        <v>1658</v>
      </c>
      <c r="E669" s="24">
        <v>1</v>
      </c>
      <c r="F669" s="25" t="s">
        <v>1660</v>
      </c>
      <c r="G669" s="26" t="s">
        <v>1708</v>
      </c>
      <c r="H669" s="25">
        <v>1150</v>
      </c>
      <c r="I669" s="27">
        <v>0.5</v>
      </c>
      <c r="J669" s="27">
        <v>9450</v>
      </c>
      <c r="K669" s="28">
        <f t="shared" si="22"/>
        <v>27000</v>
      </c>
      <c r="L669" s="29">
        <v>23000</v>
      </c>
      <c r="M669" s="29">
        <v>92</v>
      </c>
      <c r="N669" s="28">
        <f t="shared" si="23"/>
        <v>92.5</v>
      </c>
    </row>
    <row r="670" spans="1:15" x14ac:dyDescent="0.2">
      <c r="A670" s="24">
        <v>219</v>
      </c>
      <c r="C670" s="68">
        <v>42857</v>
      </c>
      <c r="D670" s="23" t="s">
        <v>1709</v>
      </c>
      <c r="E670" s="24">
        <v>0.38109999999999999</v>
      </c>
      <c r="F670" s="25" t="s">
        <v>1710</v>
      </c>
      <c r="G670" s="26" t="s">
        <v>1711</v>
      </c>
      <c r="H670" s="25">
        <v>1030</v>
      </c>
      <c r="I670" s="27">
        <v>0.5</v>
      </c>
      <c r="J670" s="27">
        <v>25050</v>
      </c>
      <c r="K670" s="28">
        <f t="shared" si="22"/>
        <v>71570</v>
      </c>
      <c r="L670" s="29">
        <v>110000</v>
      </c>
      <c r="M670" s="29">
        <v>440</v>
      </c>
      <c r="N670" s="28">
        <f t="shared" si="23"/>
        <v>440.5</v>
      </c>
    </row>
    <row r="671" spans="1:15" x14ac:dyDescent="0.2">
      <c r="A671" s="24">
        <v>220</v>
      </c>
      <c r="C671" s="68">
        <v>42857</v>
      </c>
      <c r="D671" s="23" t="s">
        <v>529</v>
      </c>
      <c r="E671" s="24">
        <v>0.45910000000000001</v>
      </c>
      <c r="F671" s="25" t="s">
        <v>1717</v>
      </c>
      <c r="G671" s="26" t="s">
        <v>1718</v>
      </c>
      <c r="H671" s="25">
        <v>3010</v>
      </c>
      <c r="I671" s="27">
        <v>0.5</v>
      </c>
      <c r="J671" s="27">
        <v>32080</v>
      </c>
      <c r="K671" s="28">
        <f t="shared" ref="K671:K734" si="24">ROUND(J671/0.35,-1)</f>
        <v>91660</v>
      </c>
      <c r="L671" s="29">
        <v>56175</v>
      </c>
      <c r="M671" s="29">
        <v>224.8</v>
      </c>
      <c r="N671" s="28">
        <f t="shared" ref="N671:N734" si="25">SUM(I671+M671)</f>
        <v>225.3</v>
      </c>
    </row>
    <row r="672" spans="1:15" x14ac:dyDescent="0.2">
      <c r="A672" s="24" t="s">
        <v>1712</v>
      </c>
      <c r="C672" s="68">
        <v>42857</v>
      </c>
      <c r="D672" s="23" t="s">
        <v>1713</v>
      </c>
      <c r="E672" s="24">
        <v>16.995999999999999</v>
      </c>
      <c r="F672" s="25" t="s">
        <v>1715</v>
      </c>
      <c r="G672" s="26" t="s">
        <v>1716</v>
      </c>
      <c r="H672" s="25">
        <v>2030</v>
      </c>
      <c r="I672" s="27">
        <v>1</v>
      </c>
      <c r="J672" s="27">
        <v>46570</v>
      </c>
      <c r="K672" s="28">
        <f t="shared" si="24"/>
        <v>133060</v>
      </c>
      <c r="N672" s="28">
        <f t="shared" si="25"/>
        <v>1</v>
      </c>
    </row>
    <row r="673" spans="1:15" x14ac:dyDescent="0.2">
      <c r="D673" s="23" t="s">
        <v>1714</v>
      </c>
      <c r="E673" s="24">
        <v>19.602</v>
      </c>
      <c r="F673" s="25" t="s">
        <v>129</v>
      </c>
      <c r="G673" s="26" t="s">
        <v>129</v>
      </c>
      <c r="H673" s="25">
        <v>1110</v>
      </c>
      <c r="K673" s="28">
        <f t="shared" si="24"/>
        <v>0</v>
      </c>
      <c r="N673" s="28">
        <f t="shared" si="25"/>
        <v>0</v>
      </c>
    </row>
    <row r="674" spans="1:15" x14ac:dyDescent="0.2">
      <c r="A674" s="24">
        <v>221</v>
      </c>
      <c r="C674" s="68">
        <v>42857</v>
      </c>
      <c r="D674" s="23" t="s">
        <v>1719</v>
      </c>
      <c r="E674" s="24">
        <v>0.42699999999999999</v>
      </c>
      <c r="F674" s="25" t="s">
        <v>1720</v>
      </c>
      <c r="G674" s="26" t="s">
        <v>1724</v>
      </c>
      <c r="H674" s="25">
        <v>1100</v>
      </c>
      <c r="I674" s="27">
        <v>0.5</v>
      </c>
      <c r="J674" s="27">
        <v>28640</v>
      </c>
      <c r="K674" s="28">
        <f t="shared" si="24"/>
        <v>81830</v>
      </c>
      <c r="L674" s="29">
        <v>84900</v>
      </c>
      <c r="M674" s="29">
        <v>339.6</v>
      </c>
      <c r="N674" s="28">
        <f t="shared" si="25"/>
        <v>340.1</v>
      </c>
    </row>
    <row r="675" spans="1:15" s="41" customFormat="1" x14ac:dyDescent="0.2">
      <c r="A675" s="40">
        <v>222</v>
      </c>
      <c r="B675" s="38"/>
      <c r="C675" s="70">
        <v>42857</v>
      </c>
      <c r="D675" s="39" t="s">
        <v>1721</v>
      </c>
      <c r="E675" s="40" t="s">
        <v>263</v>
      </c>
      <c r="F675" s="41" t="s">
        <v>1722</v>
      </c>
      <c r="G675" s="42" t="s">
        <v>1723</v>
      </c>
      <c r="H675" s="41">
        <v>3010</v>
      </c>
      <c r="I675" s="43">
        <v>0.5</v>
      </c>
      <c r="J675" s="43">
        <v>27200</v>
      </c>
      <c r="K675" s="44">
        <f t="shared" si="24"/>
        <v>77710</v>
      </c>
      <c r="L675" s="45">
        <v>52000</v>
      </c>
      <c r="M675" s="45">
        <v>208</v>
      </c>
      <c r="N675" s="44">
        <f t="shared" si="25"/>
        <v>208.5</v>
      </c>
      <c r="O675" s="37"/>
    </row>
    <row r="676" spans="1:15" x14ac:dyDescent="0.2">
      <c r="N676" s="28">
        <f>SUM(N659:N675)</f>
        <v>1619.7400000000002</v>
      </c>
      <c r="O676" s="62">
        <v>63063</v>
      </c>
    </row>
    <row r="678" spans="1:15" x14ac:dyDescent="0.2">
      <c r="A678" s="24">
        <v>223</v>
      </c>
      <c r="C678" s="68">
        <v>42857</v>
      </c>
      <c r="D678" s="23" t="s">
        <v>1725</v>
      </c>
      <c r="E678" s="24">
        <v>3.4950000000000001</v>
      </c>
      <c r="F678" s="25" t="s">
        <v>1726</v>
      </c>
      <c r="G678" s="26" t="s">
        <v>1727</v>
      </c>
      <c r="H678" s="25">
        <v>3010</v>
      </c>
      <c r="I678" s="27">
        <v>0.5</v>
      </c>
      <c r="J678" s="27">
        <v>56420</v>
      </c>
      <c r="K678" s="28">
        <f t="shared" si="24"/>
        <v>161200</v>
      </c>
      <c r="L678" s="29">
        <v>205000</v>
      </c>
      <c r="M678" s="29">
        <v>820</v>
      </c>
      <c r="N678" s="28">
        <f t="shared" si="25"/>
        <v>820.5</v>
      </c>
    </row>
    <row r="679" spans="1:15" x14ac:dyDescent="0.2">
      <c r="A679" s="24">
        <v>224</v>
      </c>
      <c r="C679" s="68">
        <v>42857</v>
      </c>
      <c r="D679" s="23" t="s">
        <v>1728</v>
      </c>
      <c r="E679" s="24">
        <v>9.1800000000000007E-2</v>
      </c>
      <c r="F679" s="25" t="s">
        <v>1730</v>
      </c>
      <c r="G679" s="26" t="s">
        <v>1731</v>
      </c>
      <c r="H679" s="25">
        <v>2050</v>
      </c>
      <c r="I679" s="27">
        <v>1</v>
      </c>
      <c r="J679" s="27">
        <v>25280</v>
      </c>
      <c r="K679" s="28">
        <f t="shared" si="24"/>
        <v>72230</v>
      </c>
      <c r="L679" s="29">
        <v>90000</v>
      </c>
      <c r="M679" s="29">
        <v>360</v>
      </c>
      <c r="N679" s="28">
        <f t="shared" si="25"/>
        <v>361</v>
      </c>
    </row>
    <row r="680" spans="1:15" x14ac:dyDescent="0.2">
      <c r="D680" s="23" t="s">
        <v>1729</v>
      </c>
      <c r="E680" s="24">
        <v>0.1837</v>
      </c>
      <c r="F680" s="25" t="s">
        <v>129</v>
      </c>
      <c r="G680" s="26" t="s">
        <v>129</v>
      </c>
      <c r="K680" s="28">
        <f t="shared" si="24"/>
        <v>0</v>
      </c>
      <c r="N680" s="28">
        <f t="shared" si="25"/>
        <v>0</v>
      </c>
    </row>
    <row r="681" spans="1:15" x14ac:dyDescent="0.2">
      <c r="A681" s="24" t="s">
        <v>1732</v>
      </c>
      <c r="C681" s="68">
        <v>42857</v>
      </c>
      <c r="D681" s="23" t="s">
        <v>1736</v>
      </c>
      <c r="E681" s="24">
        <v>2.648E-2</v>
      </c>
      <c r="F681" s="25" t="s">
        <v>1734</v>
      </c>
      <c r="G681" s="26" t="s">
        <v>1733</v>
      </c>
      <c r="H681" s="25">
        <v>1170</v>
      </c>
      <c r="I681" s="27">
        <v>0.5</v>
      </c>
      <c r="J681" s="27">
        <v>90</v>
      </c>
      <c r="K681" s="28">
        <f t="shared" si="24"/>
        <v>260</v>
      </c>
      <c r="N681" s="28">
        <f t="shared" si="25"/>
        <v>0.5</v>
      </c>
    </row>
    <row r="682" spans="1:15" x14ac:dyDescent="0.2">
      <c r="A682" s="24" t="s">
        <v>1735</v>
      </c>
      <c r="C682" s="68">
        <v>42857</v>
      </c>
      <c r="D682" s="23" t="s">
        <v>1737</v>
      </c>
      <c r="E682" s="24">
        <v>0.26479999999999998</v>
      </c>
      <c r="F682" s="25" t="s">
        <v>1733</v>
      </c>
      <c r="G682" s="26" t="s">
        <v>1738</v>
      </c>
      <c r="H682" s="25">
        <v>1160</v>
      </c>
      <c r="I682" s="27">
        <v>0.5</v>
      </c>
      <c r="J682" s="27">
        <v>930</v>
      </c>
      <c r="K682" s="28">
        <f t="shared" si="24"/>
        <v>2660</v>
      </c>
      <c r="N682" s="28">
        <f t="shared" si="25"/>
        <v>0.5</v>
      </c>
    </row>
    <row r="683" spans="1:15" x14ac:dyDescent="0.2">
      <c r="A683" s="24">
        <v>225</v>
      </c>
      <c r="C683" s="68">
        <v>42857</v>
      </c>
      <c r="D683" s="23" t="s">
        <v>1739</v>
      </c>
      <c r="E683" s="24">
        <v>0.18360000000000001</v>
      </c>
      <c r="F683" s="25" t="s">
        <v>1740</v>
      </c>
      <c r="G683" s="26" t="s">
        <v>1741</v>
      </c>
      <c r="H683" s="25">
        <v>3010</v>
      </c>
      <c r="I683" s="27">
        <v>0.5</v>
      </c>
      <c r="J683" s="27">
        <v>33120</v>
      </c>
      <c r="K683" s="28">
        <f t="shared" si="24"/>
        <v>94630</v>
      </c>
      <c r="L683" s="29">
        <v>85000</v>
      </c>
      <c r="M683" s="29">
        <v>340</v>
      </c>
      <c r="N683" s="28">
        <f t="shared" si="25"/>
        <v>340.5</v>
      </c>
    </row>
    <row r="684" spans="1:15" x14ac:dyDescent="0.2">
      <c r="A684" s="24" t="s">
        <v>1742</v>
      </c>
      <c r="C684" s="68">
        <v>42857</v>
      </c>
      <c r="D684" s="23" t="s">
        <v>1743</v>
      </c>
      <c r="E684" s="24">
        <v>47.636600000000001</v>
      </c>
      <c r="F684" s="25" t="s">
        <v>1745</v>
      </c>
      <c r="G684" s="26" t="s">
        <v>1744</v>
      </c>
      <c r="H684" s="25">
        <v>1200</v>
      </c>
      <c r="I684" s="27">
        <v>0.5</v>
      </c>
      <c r="J684" s="27">
        <v>37150</v>
      </c>
      <c r="K684" s="28">
        <f t="shared" si="24"/>
        <v>106140</v>
      </c>
      <c r="N684" s="28">
        <f t="shared" si="25"/>
        <v>0.5</v>
      </c>
    </row>
    <row r="685" spans="1:15" x14ac:dyDescent="0.2">
      <c r="A685" s="24">
        <v>226</v>
      </c>
      <c r="C685" s="68">
        <v>42858</v>
      </c>
      <c r="D685" s="23" t="s">
        <v>1746</v>
      </c>
      <c r="E685" s="24">
        <v>20.465299999999999</v>
      </c>
      <c r="F685" s="25" t="s">
        <v>1747</v>
      </c>
      <c r="G685" s="26" t="s">
        <v>1748</v>
      </c>
      <c r="H685" s="25">
        <v>1070</v>
      </c>
      <c r="I685" s="27">
        <v>0.5</v>
      </c>
      <c r="J685" s="27">
        <v>84480</v>
      </c>
      <c r="K685" s="28">
        <f t="shared" si="24"/>
        <v>241370</v>
      </c>
      <c r="L685" s="29">
        <v>324000</v>
      </c>
      <c r="M685" s="29">
        <f>L685*0.004</f>
        <v>1296</v>
      </c>
      <c r="N685" s="28">
        <f t="shared" si="25"/>
        <v>1296.5</v>
      </c>
    </row>
    <row r="686" spans="1:15" x14ac:dyDescent="0.2">
      <c r="A686" s="24">
        <v>227</v>
      </c>
      <c r="C686" s="68">
        <v>42858</v>
      </c>
      <c r="D686" s="23" t="s">
        <v>1749</v>
      </c>
      <c r="E686" s="24">
        <v>1.2856000000000001</v>
      </c>
      <c r="F686" s="25" t="s">
        <v>1723</v>
      </c>
      <c r="G686" s="26" t="s">
        <v>1750</v>
      </c>
      <c r="H686" s="25">
        <v>1150</v>
      </c>
      <c r="I686" s="27">
        <v>0.5</v>
      </c>
      <c r="J686" s="27">
        <v>27900</v>
      </c>
      <c r="K686" s="28">
        <f t="shared" si="24"/>
        <v>79710</v>
      </c>
      <c r="L686" s="29">
        <v>65000</v>
      </c>
      <c r="M686" s="29">
        <v>260</v>
      </c>
      <c r="N686" s="28">
        <f t="shared" si="25"/>
        <v>260.5</v>
      </c>
    </row>
    <row r="687" spans="1:15" x14ac:dyDescent="0.2">
      <c r="A687" s="24" t="s">
        <v>1751</v>
      </c>
      <c r="C687" s="68">
        <v>42858</v>
      </c>
      <c r="D687" s="23" t="s">
        <v>1752</v>
      </c>
      <c r="E687" s="24">
        <v>8.4019999999999992</v>
      </c>
      <c r="F687" s="25" t="s">
        <v>1753</v>
      </c>
      <c r="G687" s="26" t="s">
        <v>1754</v>
      </c>
      <c r="H687" s="25">
        <v>1220</v>
      </c>
      <c r="I687" s="27">
        <v>0.5</v>
      </c>
      <c r="J687" s="27">
        <v>12280</v>
      </c>
      <c r="K687" s="28">
        <f t="shared" si="24"/>
        <v>35090</v>
      </c>
      <c r="N687" s="28">
        <f t="shared" si="25"/>
        <v>0.5</v>
      </c>
    </row>
    <row r="688" spans="1:15" x14ac:dyDescent="0.2">
      <c r="A688" s="24" t="s">
        <v>1755</v>
      </c>
      <c r="C688" s="68">
        <v>42858</v>
      </c>
      <c r="D688" s="23" t="s">
        <v>1756</v>
      </c>
      <c r="E688" s="24">
        <v>0.99399999999999999</v>
      </c>
      <c r="F688" s="25" t="s">
        <v>1760</v>
      </c>
      <c r="G688" s="26" t="s">
        <v>1761</v>
      </c>
      <c r="H688" s="25">
        <v>1040</v>
      </c>
      <c r="I688" s="27">
        <v>2</v>
      </c>
      <c r="J688" s="27">
        <v>224360</v>
      </c>
      <c r="K688" s="28">
        <f t="shared" si="24"/>
        <v>641030</v>
      </c>
      <c r="N688" s="28">
        <f t="shared" si="25"/>
        <v>2</v>
      </c>
    </row>
    <row r="689" spans="1:15" x14ac:dyDescent="0.2">
      <c r="D689" s="23" t="s">
        <v>1757</v>
      </c>
      <c r="E689" s="24">
        <v>54.527999999999999</v>
      </c>
      <c r="F689" s="25" t="s">
        <v>129</v>
      </c>
      <c r="G689" s="26" t="s">
        <v>129</v>
      </c>
      <c r="K689" s="28">
        <f t="shared" si="24"/>
        <v>0</v>
      </c>
      <c r="N689" s="28">
        <f t="shared" si="25"/>
        <v>0</v>
      </c>
    </row>
    <row r="690" spans="1:15" x14ac:dyDescent="0.2">
      <c r="D690" s="23" t="s">
        <v>1758</v>
      </c>
      <c r="E690" s="24">
        <v>24.667999999999999</v>
      </c>
      <c r="F690" s="25" t="s">
        <v>129</v>
      </c>
      <c r="G690" s="26" t="s">
        <v>129</v>
      </c>
      <c r="K690" s="28">
        <f t="shared" si="24"/>
        <v>0</v>
      </c>
      <c r="N690" s="28">
        <f t="shared" si="25"/>
        <v>0</v>
      </c>
    </row>
    <row r="691" spans="1:15" x14ac:dyDescent="0.2">
      <c r="D691" s="23" t="s">
        <v>1759</v>
      </c>
      <c r="E691" s="24">
        <v>49.259599999999999</v>
      </c>
      <c r="F691" s="25" t="s">
        <v>129</v>
      </c>
      <c r="G691" s="26" t="s">
        <v>129</v>
      </c>
      <c r="K691" s="28">
        <f t="shared" si="24"/>
        <v>0</v>
      </c>
      <c r="N691" s="28">
        <f t="shared" si="25"/>
        <v>0</v>
      </c>
    </row>
    <row r="692" spans="1:15" s="41" customFormat="1" x14ac:dyDescent="0.2">
      <c r="A692" s="40" t="s">
        <v>1762</v>
      </c>
      <c r="B692" s="38"/>
      <c r="C692" s="70">
        <v>42858</v>
      </c>
      <c r="D692" s="39" t="s">
        <v>1763</v>
      </c>
      <c r="E692" s="40">
        <v>5.0109000000000004</v>
      </c>
      <c r="F692" s="41" t="s">
        <v>1764</v>
      </c>
      <c r="G692" s="42" t="s">
        <v>1765</v>
      </c>
      <c r="H692" s="41">
        <v>1070</v>
      </c>
      <c r="I692" s="43">
        <v>0.5</v>
      </c>
      <c r="J692" s="43">
        <v>17020</v>
      </c>
      <c r="K692" s="44">
        <f t="shared" si="24"/>
        <v>48630</v>
      </c>
      <c r="L692" s="45"/>
      <c r="M692" s="45"/>
      <c r="N692" s="44">
        <f t="shared" si="25"/>
        <v>0.5</v>
      </c>
      <c r="O692" s="37"/>
    </row>
    <row r="693" spans="1:15" x14ac:dyDescent="0.2">
      <c r="N693" s="28">
        <f>SUM(N678:N692)</f>
        <v>3083.5</v>
      </c>
      <c r="O693" s="62">
        <v>63083</v>
      </c>
    </row>
    <row r="695" spans="1:15" x14ac:dyDescent="0.2">
      <c r="A695" s="24">
        <v>228</v>
      </c>
      <c r="C695" s="68">
        <v>42858</v>
      </c>
      <c r="D695" s="23" t="s">
        <v>1766</v>
      </c>
      <c r="E695" s="24">
        <v>0.2</v>
      </c>
      <c r="F695" s="25" t="s">
        <v>1767</v>
      </c>
      <c r="G695" s="26" t="s">
        <v>1768</v>
      </c>
      <c r="H695" s="25">
        <v>2040</v>
      </c>
      <c r="I695" s="27">
        <v>0.5</v>
      </c>
      <c r="J695" s="27">
        <v>18530</v>
      </c>
      <c r="K695" s="28">
        <f t="shared" si="24"/>
        <v>52940</v>
      </c>
      <c r="L695" s="29">
        <v>70500</v>
      </c>
      <c r="M695" s="29">
        <f>L695*0.004</f>
        <v>282</v>
      </c>
      <c r="N695" s="28">
        <f t="shared" si="25"/>
        <v>282.5</v>
      </c>
    </row>
    <row r="696" spans="1:15" x14ac:dyDescent="0.2">
      <c r="A696" s="24" t="s">
        <v>1769</v>
      </c>
      <c r="C696" s="68">
        <v>42858</v>
      </c>
      <c r="D696" s="23" t="s">
        <v>1770</v>
      </c>
      <c r="E696" s="24">
        <v>0.17560000000000001</v>
      </c>
      <c r="F696" s="25" t="s">
        <v>1771</v>
      </c>
      <c r="G696" s="26" t="s">
        <v>1772</v>
      </c>
      <c r="H696" s="25">
        <v>2050</v>
      </c>
      <c r="I696" s="27">
        <v>1</v>
      </c>
      <c r="J696" s="27">
        <v>67580</v>
      </c>
      <c r="K696" s="28">
        <f t="shared" si="24"/>
        <v>193090</v>
      </c>
      <c r="N696" s="28">
        <f t="shared" si="25"/>
        <v>1</v>
      </c>
    </row>
    <row r="697" spans="1:15" x14ac:dyDescent="0.2">
      <c r="D697" s="23" t="s">
        <v>1773</v>
      </c>
      <c r="E697" s="24">
        <v>2.9329999999999998</v>
      </c>
      <c r="F697" s="25" t="s">
        <v>129</v>
      </c>
      <c r="G697" s="26" t="s">
        <v>129</v>
      </c>
      <c r="H697" s="25">
        <v>1220</v>
      </c>
      <c r="K697" s="28">
        <f t="shared" si="24"/>
        <v>0</v>
      </c>
      <c r="N697" s="28">
        <f t="shared" si="25"/>
        <v>0</v>
      </c>
    </row>
    <row r="698" spans="1:15" x14ac:dyDescent="0.2">
      <c r="A698" s="24" t="s">
        <v>1774</v>
      </c>
      <c r="C698" s="68">
        <v>42858</v>
      </c>
      <c r="D698" s="23" t="s">
        <v>1770</v>
      </c>
      <c r="E698" s="24">
        <v>0.17560000000000001</v>
      </c>
      <c r="F698" s="25" t="s">
        <v>1775</v>
      </c>
      <c r="G698" s="26" t="s">
        <v>1771</v>
      </c>
      <c r="H698" s="25">
        <v>2050</v>
      </c>
      <c r="I698" s="27">
        <v>0.5</v>
      </c>
      <c r="J698" s="27">
        <v>17460</v>
      </c>
      <c r="K698" s="28">
        <f t="shared" si="24"/>
        <v>49890</v>
      </c>
      <c r="N698" s="28">
        <f t="shared" si="25"/>
        <v>0.5</v>
      </c>
    </row>
    <row r="699" spans="1:15" x14ac:dyDescent="0.2">
      <c r="A699" s="24">
        <v>229</v>
      </c>
      <c r="C699" s="68">
        <v>42858</v>
      </c>
      <c r="D699" s="23" t="s">
        <v>1776</v>
      </c>
      <c r="E699" s="24">
        <v>236.148</v>
      </c>
      <c r="F699" s="25" t="s">
        <v>1779</v>
      </c>
      <c r="G699" s="26" t="s">
        <v>378</v>
      </c>
      <c r="H699" s="25">
        <v>1100</v>
      </c>
      <c r="I699" s="27">
        <v>1.5</v>
      </c>
      <c r="J699" s="27">
        <v>363990</v>
      </c>
      <c r="K699" s="28">
        <f t="shared" si="24"/>
        <v>1039970</v>
      </c>
      <c r="L699" s="29">
        <v>1274472.5</v>
      </c>
      <c r="M699" s="29">
        <f>L699*0.004</f>
        <v>5097.8900000000003</v>
      </c>
      <c r="N699" s="28">
        <f t="shared" si="25"/>
        <v>5099.3900000000003</v>
      </c>
    </row>
    <row r="700" spans="1:15" x14ac:dyDescent="0.2">
      <c r="D700" s="23" t="s">
        <v>1777</v>
      </c>
      <c r="E700" s="24">
        <v>15.2575</v>
      </c>
      <c r="F700" s="25" t="s">
        <v>129</v>
      </c>
      <c r="G700" s="26" t="s">
        <v>129</v>
      </c>
      <c r="K700" s="28">
        <f t="shared" si="24"/>
        <v>0</v>
      </c>
      <c r="N700" s="28">
        <f t="shared" si="25"/>
        <v>0</v>
      </c>
    </row>
    <row r="701" spans="1:15" x14ac:dyDescent="0.2">
      <c r="D701" s="23" t="s">
        <v>1778</v>
      </c>
      <c r="E701" s="24">
        <v>132.0745</v>
      </c>
      <c r="F701" s="25" t="s">
        <v>129</v>
      </c>
      <c r="G701" s="26" t="s">
        <v>129</v>
      </c>
      <c r="K701" s="28">
        <f t="shared" si="24"/>
        <v>0</v>
      </c>
      <c r="N701" s="28">
        <f t="shared" si="25"/>
        <v>0</v>
      </c>
    </row>
    <row r="702" spans="1:15" x14ac:dyDescent="0.2">
      <c r="A702" s="24">
        <v>230</v>
      </c>
      <c r="C702" s="68">
        <v>42858</v>
      </c>
      <c r="D702" s="23" t="s">
        <v>1780</v>
      </c>
      <c r="E702" s="24">
        <v>0.17219999999999999</v>
      </c>
      <c r="F702" s="25" t="s">
        <v>1781</v>
      </c>
      <c r="G702" s="26" t="s">
        <v>1782</v>
      </c>
      <c r="H702" s="25">
        <v>3010</v>
      </c>
      <c r="I702" s="27">
        <v>0.5</v>
      </c>
      <c r="J702" s="27">
        <v>16850</v>
      </c>
      <c r="K702" s="28">
        <f t="shared" si="24"/>
        <v>48140</v>
      </c>
      <c r="L702" s="29">
        <v>40000</v>
      </c>
      <c r="M702" s="29">
        <f>L702*0.004</f>
        <v>160</v>
      </c>
      <c r="N702" s="28">
        <f t="shared" si="25"/>
        <v>160.5</v>
      </c>
    </row>
    <row r="703" spans="1:15" x14ac:dyDescent="0.2">
      <c r="A703" s="24" t="s">
        <v>1783</v>
      </c>
      <c r="C703" s="68">
        <v>42859</v>
      </c>
      <c r="D703" s="23" t="s">
        <v>1069</v>
      </c>
      <c r="E703" s="24" t="s">
        <v>1784</v>
      </c>
      <c r="F703" s="25" t="s">
        <v>1072</v>
      </c>
      <c r="G703" s="26" t="s">
        <v>1088</v>
      </c>
      <c r="H703" s="25">
        <v>3010</v>
      </c>
      <c r="I703" s="27">
        <v>0.5</v>
      </c>
      <c r="J703" s="27">
        <v>15680</v>
      </c>
      <c r="K703" s="28">
        <f t="shared" si="24"/>
        <v>44800</v>
      </c>
      <c r="N703" s="28">
        <f t="shared" si="25"/>
        <v>0.5</v>
      </c>
    </row>
    <row r="704" spans="1:15" x14ac:dyDescent="0.2">
      <c r="A704" s="24" t="s">
        <v>1785</v>
      </c>
      <c r="C704" s="68">
        <v>42859</v>
      </c>
      <c r="D704" s="23" t="s">
        <v>1094</v>
      </c>
      <c r="E704" s="24" t="s">
        <v>655</v>
      </c>
      <c r="F704" s="25" t="s">
        <v>129</v>
      </c>
      <c r="G704" s="26" t="s">
        <v>129</v>
      </c>
      <c r="H704" s="25">
        <v>3010</v>
      </c>
      <c r="I704" s="27">
        <v>0.5</v>
      </c>
      <c r="J704" s="27">
        <v>14560</v>
      </c>
      <c r="K704" s="28">
        <f t="shared" si="24"/>
        <v>41600</v>
      </c>
      <c r="N704" s="28">
        <f t="shared" si="25"/>
        <v>0.5</v>
      </c>
    </row>
    <row r="705" spans="1:15" x14ac:dyDescent="0.2">
      <c r="A705" s="24" t="s">
        <v>1786</v>
      </c>
      <c r="C705" s="68">
        <v>42859</v>
      </c>
      <c r="D705" s="23" t="s">
        <v>1074</v>
      </c>
      <c r="E705" s="24" t="s">
        <v>1075</v>
      </c>
      <c r="F705" s="25" t="s">
        <v>129</v>
      </c>
      <c r="G705" s="26" t="s">
        <v>129</v>
      </c>
      <c r="H705" s="25">
        <v>3010</v>
      </c>
      <c r="I705" s="27">
        <v>0.5</v>
      </c>
      <c r="J705" s="27">
        <v>10380</v>
      </c>
      <c r="K705" s="28">
        <f t="shared" si="24"/>
        <v>29660</v>
      </c>
      <c r="N705" s="28">
        <f t="shared" si="25"/>
        <v>0.5</v>
      </c>
    </row>
    <row r="706" spans="1:15" x14ac:dyDescent="0.2">
      <c r="A706" s="24" t="s">
        <v>1787</v>
      </c>
      <c r="C706" s="68">
        <v>42859</v>
      </c>
      <c r="D706" s="23" t="s">
        <v>1081</v>
      </c>
      <c r="E706" s="24" t="s">
        <v>1082</v>
      </c>
      <c r="F706" s="25" t="s">
        <v>129</v>
      </c>
      <c r="G706" s="26" t="s">
        <v>1788</v>
      </c>
      <c r="H706" s="25">
        <v>3010</v>
      </c>
      <c r="I706" s="27">
        <v>0.5</v>
      </c>
      <c r="J706" s="27">
        <v>13370</v>
      </c>
      <c r="K706" s="28">
        <f t="shared" si="24"/>
        <v>38200</v>
      </c>
      <c r="N706" s="28">
        <f t="shared" si="25"/>
        <v>0.5</v>
      </c>
    </row>
    <row r="707" spans="1:15" x14ac:dyDescent="0.2">
      <c r="A707" s="24" t="s">
        <v>1789</v>
      </c>
      <c r="C707" s="68">
        <v>42859</v>
      </c>
      <c r="D707" s="23" t="s">
        <v>1078</v>
      </c>
      <c r="E707" s="24" t="s">
        <v>1079</v>
      </c>
      <c r="F707" s="25" t="s">
        <v>129</v>
      </c>
      <c r="G707" s="26" t="s">
        <v>129</v>
      </c>
      <c r="H707" s="25">
        <v>3010</v>
      </c>
      <c r="I707" s="27">
        <v>0.5</v>
      </c>
      <c r="J707" s="27">
        <v>10030</v>
      </c>
      <c r="K707" s="28">
        <f t="shared" si="24"/>
        <v>28660</v>
      </c>
      <c r="N707" s="28">
        <f t="shared" si="25"/>
        <v>0.5</v>
      </c>
    </row>
    <row r="708" spans="1:15" x14ac:dyDescent="0.2">
      <c r="A708" s="24" t="s">
        <v>1790</v>
      </c>
      <c r="C708" s="68">
        <v>42859</v>
      </c>
      <c r="D708" s="23" t="s">
        <v>1084</v>
      </c>
      <c r="E708" s="24">
        <v>0.13769999999999999</v>
      </c>
      <c r="F708" s="25" t="s">
        <v>129</v>
      </c>
      <c r="G708" s="26" t="s">
        <v>129</v>
      </c>
      <c r="H708" s="25">
        <v>3010</v>
      </c>
      <c r="I708" s="27">
        <v>0.5</v>
      </c>
      <c r="J708" s="27">
        <v>11270</v>
      </c>
      <c r="K708" s="28">
        <f t="shared" si="24"/>
        <v>32200</v>
      </c>
      <c r="N708" s="28">
        <f t="shared" si="25"/>
        <v>0.5</v>
      </c>
    </row>
    <row r="709" spans="1:15" x14ac:dyDescent="0.2">
      <c r="A709" s="24" t="s">
        <v>1791</v>
      </c>
      <c r="C709" s="68">
        <v>42859</v>
      </c>
      <c r="D709" s="23" t="s">
        <v>1090</v>
      </c>
      <c r="E709" s="24" t="s">
        <v>1091</v>
      </c>
      <c r="F709" s="25" t="s">
        <v>129</v>
      </c>
      <c r="G709" s="26" t="s">
        <v>129</v>
      </c>
      <c r="H709" s="25">
        <v>1070</v>
      </c>
      <c r="I709" s="27">
        <v>0.5</v>
      </c>
      <c r="J709" s="27">
        <v>19550</v>
      </c>
      <c r="K709" s="28">
        <f t="shared" si="24"/>
        <v>55860</v>
      </c>
      <c r="N709" s="28">
        <f t="shared" si="25"/>
        <v>0.5</v>
      </c>
    </row>
    <row r="710" spans="1:15" x14ac:dyDescent="0.2">
      <c r="A710" s="24" t="s">
        <v>1792</v>
      </c>
      <c r="C710" s="68">
        <v>42859</v>
      </c>
      <c r="D710" s="23" t="s">
        <v>1793</v>
      </c>
      <c r="E710" s="24">
        <v>36.027999999999999</v>
      </c>
      <c r="F710" s="25" t="s">
        <v>1796</v>
      </c>
      <c r="G710" s="26" t="s">
        <v>1795</v>
      </c>
      <c r="H710" s="25">
        <v>1200</v>
      </c>
      <c r="I710" s="27">
        <v>1</v>
      </c>
      <c r="J710" s="27">
        <v>69980</v>
      </c>
      <c r="K710" s="28">
        <f t="shared" si="24"/>
        <v>199940</v>
      </c>
      <c r="N710" s="28">
        <f t="shared" si="25"/>
        <v>1</v>
      </c>
    </row>
    <row r="711" spans="1:15" x14ac:dyDescent="0.2">
      <c r="D711" s="23" t="s">
        <v>1794</v>
      </c>
      <c r="E711" s="24">
        <v>2.2320000000000002</v>
      </c>
      <c r="F711" s="25" t="s">
        <v>129</v>
      </c>
      <c r="G711" s="26" t="s">
        <v>129</v>
      </c>
      <c r="K711" s="28">
        <f t="shared" si="24"/>
        <v>0</v>
      </c>
      <c r="N711" s="28">
        <f t="shared" si="25"/>
        <v>0</v>
      </c>
    </row>
    <row r="712" spans="1:15" x14ac:dyDescent="0.2">
      <c r="A712" s="24">
        <v>231</v>
      </c>
      <c r="C712" s="68">
        <v>42859</v>
      </c>
      <c r="D712" s="23" t="s">
        <v>895</v>
      </c>
      <c r="E712" s="24">
        <v>0.21149999999999999</v>
      </c>
      <c r="F712" s="25" t="s">
        <v>897</v>
      </c>
      <c r="G712" s="26" t="s">
        <v>1797</v>
      </c>
      <c r="H712" s="25">
        <v>3010</v>
      </c>
      <c r="I712" s="27">
        <v>0.5</v>
      </c>
      <c r="J712" s="27">
        <v>36500</v>
      </c>
      <c r="K712" s="28">
        <f t="shared" si="24"/>
        <v>104290</v>
      </c>
      <c r="L712" s="29">
        <v>106000</v>
      </c>
      <c r="M712" s="29">
        <f>L712*0.004</f>
        <v>424</v>
      </c>
      <c r="N712" s="28">
        <f t="shared" si="25"/>
        <v>424.5</v>
      </c>
    </row>
    <row r="713" spans="1:15" s="41" customFormat="1" x14ac:dyDescent="0.2">
      <c r="A713" s="40">
        <v>232</v>
      </c>
      <c r="B713" s="38"/>
      <c r="C713" s="70">
        <v>42859</v>
      </c>
      <c r="D713" s="39" t="s">
        <v>1798</v>
      </c>
      <c r="E713" s="40">
        <v>0.1079</v>
      </c>
      <c r="F713" s="41" t="s">
        <v>1799</v>
      </c>
      <c r="G713" s="42" t="s">
        <v>1800</v>
      </c>
      <c r="H713" s="41">
        <v>3010</v>
      </c>
      <c r="I713" s="43">
        <v>0.5</v>
      </c>
      <c r="J713" s="43">
        <v>19320</v>
      </c>
      <c r="K713" s="44">
        <f t="shared" si="24"/>
        <v>55200</v>
      </c>
      <c r="L713" s="45">
        <v>38000</v>
      </c>
      <c r="M713" s="45">
        <f>L713*0.004</f>
        <v>152</v>
      </c>
      <c r="N713" s="44">
        <f t="shared" si="25"/>
        <v>152.5</v>
      </c>
      <c r="O713" s="37"/>
    </row>
    <row r="714" spans="1:15" x14ac:dyDescent="0.2">
      <c r="N714" s="28">
        <f>SUM(N695:N713)</f>
        <v>6125.39</v>
      </c>
      <c r="O714" s="62">
        <v>63094</v>
      </c>
    </row>
    <row r="716" spans="1:15" x14ac:dyDescent="0.2">
      <c r="A716" s="24" t="s">
        <v>1801</v>
      </c>
      <c r="C716" s="68">
        <v>42859</v>
      </c>
      <c r="D716" s="22" t="s">
        <v>1802</v>
      </c>
      <c r="E716" s="24">
        <v>0.1663</v>
      </c>
      <c r="F716" s="23" t="s">
        <v>1806</v>
      </c>
      <c r="G716" s="48" t="s">
        <v>1807</v>
      </c>
      <c r="H716" s="25">
        <v>2050</v>
      </c>
      <c r="I716" s="27">
        <v>2</v>
      </c>
      <c r="J716" s="25">
        <v>110610</v>
      </c>
      <c r="K716" s="28">
        <f t="shared" si="24"/>
        <v>316030</v>
      </c>
      <c r="N716" s="28">
        <f t="shared" si="25"/>
        <v>2</v>
      </c>
    </row>
    <row r="717" spans="1:15" x14ac:dyDescent="0.2">
      <c r="D717" s="23" t="s">
        <v>1803</v>
      </c>
      <c r="E717" s="24">
        <v>0.18740000000000001</v>
      </c>
      <c r="F717" s="25" t="s">
        <v>129</v>
      </c>
      <c r="G717" s="25" t="s">
        <v>129</v>
      </c>
      <c r="H717" s="25">
        <v>2050</v>
      </c>
      <c r="K717" s="28">
        <f t="shared" si="24"/>
        <v>0</v>
      </c>
      <c r="N717" s="28">
        <f t="shared" si="25"/>
        <v>0</v>
      </c>
    </row>
    <row r="718" spans="1:15" x14ac:dyDescent="0.2">
      <c r="D718" s="23" t="s">
        <v>1804</v>
      </c>
      <c r="E718" s="24">
        <v>0.1784</v>
      </c>
      <c r="F718" s="25" t="s">
        <v>129</v>
      </c>
      <c r="G718" s="25" t="s">
        <v>129</v>
      </c>
      <c r="H718" s="25">
        <v>2050</v>
      </c>
      <c r="K718" s="28">
        <f t="shared" si="24"/>
        <v>0</v>
      </c>
      <c r="N718" s="28">
        <f t="shared" si="25"/>
        <v>0</v>
      </c>
    </row>
    <row r="719" spans="1:15" x14ac:dyDescent="0.2">
      <c r="D719" s="23" t="s">
        <v>1805</v>
      </c>
      <c r="E719" s="24">
        <v>3.87</v>
      </c>
      <c r="F719" s="25" t="s">
        <v>129</v>
      </c>
      <c r="G719" s="25" t="s">
        <v>129</v>
      </c>
      <c r="H719" s="25">
        <v>1100</v>
      </c>
      <c r="K719" s="28">
        <f t="shared" si="24"/>
        <v>0</v>
      </c>
      <c r="N719" s="28">
        <f t="shared" si="25"/>
        <v>0</v>
      </c>
    </row>
    <row r="720" spans="1:15" x14ac:dyDescent="0.2">
      <c r="A720" s="24">
        <v>234</v>
      </c>
      <c r="C720" s="68">
        <v>42860</v>
      </c>
      <c r="D720" s="23" t="s">
        <v>1808</v>
      </c>
      <c r="E720" s="24">
        <v>0.17219999999999999</v>
      </c>
      <c r="F720" s="25" t="s">
        <v>1809</v>
      </c>
      <c r="G720" s="26" t="s">
        <v>1810</v>
      </c>
      <c r="H720" s="25">
        <v>3010</v>
      </c>
      <c r="I720" s="27">
        <v>0.5</v>
      </c>
      <c r="J720" s="27">
        <v>25400</v>
      </c>
      <c r="K720" s="28">
        <f t="shared" si="24"/>
        <v>72570</v>
      </c>
      <c r="L720" s="29">
        <v>92000</v>
      </c>
      <c r="M720" s="29">
        <v>368</v>
      </c>
      <c r="N720" s="28">
        <f t="shared" si="25"/>
        <v>368.5</v>
      </c>
    </row>
    <row r="721" spans="1:15" s="41" customFormat="1" x14ac:dyDescent="0.2">
      <c r="A721" s="40">
        <v>233</v>
      </c>
      <c r="B721" s="38"/>
      <c r="C721" s="70">
        <v>42860</v>
      </c>
      <c r="D721" s="39" t="s">
        <v>1811</v>
      </c>
      <c r="E721" s="40" t="s">
        <v>1190</v>
      </c>
      <c r="F721" s="41" t="s">
        <v>1812</v>
      </c>
      <c r="G721" s="42" t="s">
        <v>1813</v>
      </c>
      <c r="H721" s="41">
        <v>2050</v>
      </c>
      <c r="I721" s="43">
        <v>0.5</v>
      </c>
      <c r="J721" s="43">
        <v>20500</v>
      </c>
      <c r="K721" s="44">
        <f t="shared" si="24"/>
        <v>58570</v>
      </c>
      <c r="L721" s="45">
        <v>90000</v>
      </c>
      <c r="M721" s="45">
        <v>360</v>
      </c>
      <c r="N721" s="44">
        <f t="shared" si="25"/>
        <v>360.5</v>
      </c>
      <c r="O721" s="37"/>
    </row>
    <row r="722" spans="1:15" x14ac:dyDescent="0.2">
      <c r="N722" s="28">
        <f>SUM(N716:N721)</f>
        <v>731</v>
      </c>
      <c r="O722" s="62">
        <v>63109</v>
      </c>
    </row>
    <row r="724" spans="1:15" x14ac:dyDescent="0.2">
      <c r="A724" s="24" t="s">
        <v>1814</v>
      </c>
      <c r="C724" s="68">
        <v>42860</v>
      </c>
      <c r="D724" s="23" t="s">
        <v>1815</v>
      </c>
      <c r="E724" s="24" t="s">
        <v>1816</v>
      </c>
      <c r="F724" s="25" t="s">
        <v>1817</v>
      </c>
      <c r="G724" s="26" t="s">
        <v>1818</v>
      </c>
      <c r="H724" s="25">
        <v>3010</v>
      </c>
      <c r="I724" s="27">
        <v>0</v>
      </c>
      <c r="J724" s="27">
        <v>100620</v>
      </c>
      <c r="K724" s="28">
        <f t="shared" si="24"/>
        <v>287490</v>
      </c>
      <c r="N724" s="28">
        <f t="shared" si="25"/>
        <v>0</v>
      </c>
    </row>
    <row r="725" spans="1:15" x14ac:dyDescent="0.2">
      <c r="A725" s="24" t="s">
        <v>1819</v>
      </c>
      <c r="C725" s="68">
        <v>42860</v>
      </c>
      <c r="D725" s="23" t="s">
        <v>1820</v>
      </c>
      <c r="E725" s="24">
        <v>11.600899999999999</v>
      </c>
      <c r="F725" s="25" t="s">
        <v>1821</v>
      </c>
      <c r="G725" s="26" t="s">
        <v>1822</v>
      </c>
      <c r="H725" s="25">
        <v>1110</v>
      </c>
      <c r="I725" s="27">
        <v>0.5</v>
      </c>
      <c r="J725" s="27">
        <v>6420</v>
      </c>
      <c r="K725" s="28">
        <f t="shared" si="24"/>
        <v>18340</v>
      </c>
      <c r="N725" s="28">
        <f t="shared" si="25"/>
        <v>0.5</v>
      </c>
    </row>
    <row r="726" spans="1:15" x14ac:dyDescent="0.2">
      <c r="A726" s="24" t="s">
        <v>1823</v>
      </c>
      <c r="C726" s="68">
        <v>42860</v>
      </c>
      <c r="D726" s="23" t="s">
        <v>1824</v>
      </c>
      <c r="E726" s="24">
        <v>19.244</v>
      </c>
      <c r="F726" s="25" t="s">
        <v>1826</v>
      </c>
      <c r="G726" s="26" t="s">
        <v>1827</v>
      </c>
      <c r="H726" s="25">
        <v>1130</v>
      </c>
      <c r="I726" s="27">
        <v>1</v>
      </c>
      <c r="J726" s="27">
        <v>14270</v>
      </c>
      <c r="K726" s="28">
        <f t="shared" si="24"/>
        <v>40770</v>
      </c>
      <c r="N726" s="28">
        <f t="shared" si="25"/>
        <v>1</v>
      </c>
    </row>
    <row r="727" spans="1:15" x14ac:dyDescent="0.2">
      <c r="D727" s="23" t="s">
        <v>1825</v>
      </c>
      <c r="E727" s="24">
        <v>6.9349999999999996</v>
      </c>
      <c r="F727" s="25" t="s">
        <v>129</v>
      </c>
      <c r="G727" s="26" t="s">
        <v>129</v>
      </c>
      <c r="K727" s="28">
        <f t="shared" si="24"/>
        <v>0</v>
      </c>
      <c r="N727" s="28">
        <f t="shared" si="25"/>
        <v>0</v>
      </c>
    </row>
    <row r="728" spans="1:15" x14ac:dyDescent="0.2">
      <c r="A728" s="24" t="s">
        <v>1828</v>
      </c>
      <c r="C728" s="68">
        <v>42860</v>
      </c>
      <c r="D728" s="23" t="s">
        <v>1829</v>
      </c>
      <c r="E728" s="24">
        <v>54.25</v>
      </c>
      <c r="F728" s="25" t="s">
        <v>1830</v>
      </c>
      <c r="G728" s="26" t="s">
        <v>1831</v>
      </c>
      <c r="H728" s="25">
        <v>1210</v>
      </c>
      <c r="I728" s="27">
        <v>0.5</v>
      </c>
      <c r="J728" s="27">
        <v>88250</v>
      </c>
      <c r="K728" s="28">
        <f t="shared" si="24"/>
        <v>252140</v>
      </c>
      <c r="N728" s="28">
        <f t="shared" si="25"/>
        <v>0.5</v>
      </c>
    </row>
    <row r="729" spans="1:15" x14ac:dyDescent="0.2">
      <c r="A729" s="24" t="s">
        <v>1832</v>
      </c>
      <c r="C729" s="68">
        <v>42863</v>
      </c>
      <c r="D729" s="23" t="s">
        <v>1833</v>
      </c>
      <c r="E729" s="24">
        <v>20.008500000000002</v>
      </c>
      <c r="F729" s="25" t="s">
        <v>1834</v>
      </c>
      <c r="G729" s="26" t="s">
        <v>1835</v>
      </c>
      <c r="H729" s="25">
        <v>1110</v>
      </c>
      <c r="I729" s="27">
        <v>0.5</v>
      </c>
      <c r="K729" s="28">
        <f t="shared" si="24"/>
        <v>0</v>
      </c>
      <c r="N729" s="28">
        <f t="shared" si="25"/>
        <v>0.5</v>
      </c>
    </row>
    <row r="730" spans="1:15" x14ac:dyDescent="0.2">
      <c r="A730" s="24" t="s">
        <v>1836</v>
      </c>
      <c r="C730" s="68">
        <v>42863</v>
      </c>
      <c r="D730" s="23" t="s">
        <v>1837</v>
      </c>
      <c r="E730" s="24">
        <v>1.4186000000000001</v>
      </c>
      <c r="F730" s="25" t="s">
        <v>1838</v>
      </c>
      <c r="G730" s="26" t="s">
        <v>1839</v>
      </c>
      <c r="H730" s="25">
        <v>3010</v>
      </c>
      <c r="I730" s="27">
        <v>0.5</v>
      </c>
      <c r="J730" s="27">
        <v>98280</v>
      </c>
      <c r="K730" s="28">
        <f t="shared" si="24"/>
        <v>280800</v>
      </c>
      <c r="N730" s="28">
        <f t="shared" si="25"/>
        <v>0.5</v>
      </c>
    </row>
    <row r="731" spans="1:15" x14ac:dyDescent="0.2">
      <c r="A731" s="24" t="s">
        <v>1840</v>
      </c>
      <c r="C731" s="68">
        <v>42864</v>
      </c>
      <c r="D731" s="22" t="s">
        <v>1841</v>
      </c>
      <c r="E731" s="24">
        <v>0.65500000000000003</v>
      </c>
      <c r="F731" s="23" t="s">
        <v>1843</v>
      </c>
      <c r="G731" s="48" t="s">
        <v>1844</v>
      </c>
      <c r="H731" s="25">
        <v>1200</v>
      </c>
      <c r="I731" s="27">
        <v>1</v>
      </c>
      <c r="J731" s="27">
        <v>38260</v>
      </c>
      <c r="K731" s="28">
        <f t="shared" si="24"/>
        <v>109310</v>
      </c>
      <c r="N731" s="28">
        <f t="shared" si="25"/>
        <v>1</v>
      </c>
    </row>
    <row r="732" spans="1:15" x14ac:dyDescent="0.2">
      <c r="D732" s="23" t="s">
        <v>1842</v>
      </c>
      <c r="E732" s="24">
        <v>35.837000000000003</v>
      </c>
      <c r="F732" s="25" t="s">
        <v>129</v>
      </c>
      <c r="G732" s="26" t="s">
        <v>129</v>
      </c>
      <c r="K732" s="28">
        <f t="shared" si="24"/>
        <v>0</v>
      </c>
      <c r="N732" s="28">
        <f t="shared" si="25"/>
        <v>0</v>
      </c>
    </row>
    <row r="733" spans="1:15" x14ac:dyDescent="0.2">
      <c r="A733" s="24" t="s">
        <v>1845</v>
      </c>
      <c r="C733" s="68">
        <v>42864</v>
      </c>
      <c r="D733" s="23" t="s">
        <v>1841</v>
      </c>
      <c r="E733" s="24">
        <v>5.1660000000000004</v>
      </c>
      <c r="F733" s="23" t="s">
        <v>1843</v>
      </c>
      <c r="G733" s="48" t="s">
        <v>1844</v>
      </c>
      <c r="H733" s="25">
        <v>1200</v>
      </c>
      <c r="I733" s="27">
        <v>1</v>
      </c>
      <c r="J733" s="27">
        <v>12580</v>
      </c>
      <c r="K733" s="28">
        <f t="shared" si="24"/>
        <v>35940</v>
      </c>
      <c r="N733" s="28">
        <f t="shared" si="25"/>
        <v>1</v>
      </c>
    </row>
    <row r="734" spans="1:15" x14ac:dyDescent="0.2">
      <c r="D734" s="23" t="s">
        <v>1842</v>
      </c>
      <c r="E734" s="24">
        <v>12.223000000000001</v>
      </c>
      <c r="F734" s="25" t="s">
        <v>129</v>
      </c>
      <c r="G734" s="26" t="s">
        <v>129</v>
      </c>
      <c r="K734" s="28">
        <f t="shared" si="24"/>
        <v>0</v>
      </c>
      <c r="N734" s="28">
        <f t="shared" si="25"/>
        <v>0</v>
      </c>
    </row>
    <row r="735" spans="1:15" x14ac:dyDescent="0.2">
      <c r="A735" s="24">
        <v>235</v>
      </c>
      <c r="C735" s="68">
        <v>42864</v>
      </c>
      <c r="D735" s="23" t="s">
        <v>1846</v>
      </c>
      <c r="E735" s="24" t="s">
        <v>174</v>
      </c>
      <c r="F735" s="23" t="s">
        <v>1849</v>
      </c>
      <c r="G735" s="26" t="s">
        <v>1850</v>
      </c>
      <c r="H735" s="23" t="s">
        <v>1851</v>
      </c>
      <c r="I735" s="27">
        <v>1.5</v>
      </c>
      <c r="J735" s="27">
        <v>25960</v>
      </c>
      <c r="K735" s="28">
        <f t="shared" ref="K735:K796" si="26">ROUND(J735/0.35,-1)</f>
        <v>74170</v>
      </c>
      <c r="L735" s="29">
        <v>59500</v>
      </c>
      <c r="M735" s="29">
        <v>238</v>
      </c>
      <c r="N735" s="28">
        <f t="shared" ref="N735:N796" si="27">SUM(I735+M735)</f>
        <v>239.5</v>
      </c>
    </row>
    <row r="736" spans="1:15" x14ac:dyDescent="0.2">
      <c r="D736" s="23" t="s">
        <v>1847</v>
      </c>
      <c r="E736" s="24" t="s">
        <v>174</v>
      </c>
      <c r="F736" s="25" t="s">
        <v>129</v>
      </c>
      <c r="G736" s="26" t="s">
        <v>129</v>
      </c>
      <c r="K736" s="28">
        <f t="shared" si="26"/>
        <v>0</v>
      </c>
      <c r="N736" s="28">
        <f t="shared" si="27"/>
        <v>0</v>
      </c>
    </row>
    <row r="737" spans="1:15" x14ac:dyDescent="0.2">
      <c r="D737" s="23" t="s">
        <v>1848</v>
      </c>
      <c r="E737" s="24" t="s">
        <v>636</v>
      </c>
      <c r="F737" s="23" t="s">
        <v>129</v>
      </c>
      <c r="G737" s="26" t="s">
        <v>129</v>
      </c>
      <c r="K737" s="28">
        <f t="shared" si="26"/>
        <v>0</v>
      </c>
      <c r="N737" s="28">
        <f t="shared" si="27"/>
        <v>0</v>
      </c>
    </row>
    <row r="738" spans="1:15" x14ac:dyDescent="0.2">
      <c r="A738" s="24">
        <v>236</v>
      </c>
      <c r="C738" s="68">
        <v>42864</v>
      </c>
      <c r="D738" s="23" t="s">
        <v>1852</v>
      </c>
      <c r="E738" s="24">
        <v>0.16070000000000001</v>
      </c>
      <c r="F738" s="25" t="s">
        <v>1853</v>
      </c>
      <c r="G738" s="26" t="s">
        <v>1854</v>
      </c>
      <c r="H738" s="25">
        <v>3010</v>
      </c>
      <c r="I738" s="27">
        <v>0.5</v>
      </c>
      <c r="J738" s="27">
        <v>16300</v>
      </c>
      <c r="K738" s="28">
        <f t="shared" si="26"/>
        <v>46570</v>
      </c>
      <c r="L738" s="29">
        <v>41500</v>
      </c>
      <c r="M738" s="29">
        <v>166</v>
      </c>
      <c r="N738" s="28">
        <f t="shared" si="27"/>
        <v>166.5</v>
      </c>
    </row>
    <row r="739" spans="1:15" x14ac:dyDescent="0.2">
      <c r="A739" s="24" t="s">
        <v>1855</v>
      </c>
      <c r="C739" s="68">
        <v>42864</v>
      </c>
      <c r="D739" s="23" t="s">
        <v>1856</v>
      </c>
      <c r="E739" s="24">
        <v>12.875</v>
      </c>
      <c r="F739" s="23" t="s">
        <v>1857</v>
      </c>
      <c r="G739" s="26" t="s">
        <v>1858</v>
      </c>
      <c r="H739" s="25">
        <v>1160</v>
      </c>
      <c r="I739" s="27">
        <v>0.5</v>
      </c>
      <c r="J739" s="27">
        <v>69980</v>
      </c>
      <c r="K739" s="28">
        <f t="shared" si="26"/>
        <v>199940</v>
      </c>
      <c r="N739" s="28">
        <f t="shared" si="27"/>
        <v>0.5</v>
      </c>
    </row>
    <row r="740" spans="1:15" x14ac:dyDescent="0.2">
      <c r="A740" s="24" t="s">
        <v>1859</v>
      </c>
      <c r="C740" s="68">
        <v>42864</v>
      </c>
      <c r="D740" s="23" t="s">
        <v>1860</v>
      </c>
      <c r="E740" s="24">
        <v>38.4</v>
      </c>
      <c r="F740" s="25" t="s">
        <v>1861</v>
      </c>
      <c r="G740" s="26" t="s">
        <v>1862</v>
      </c>
      <c r="H740" s="25">
        <v>1160</v>
      </c>
      <c r="I740" s="27">
        <v>0.5</v>
      </c>
      <c r="J740" s="27">
        <v>30530</v>
      </c>
      <c r="K740" s="28">
        <f t="shared" si="26"/>
        <v>87230</v>
      </c>
      <c r="N740" s="28">
        <f t="shared" si="27"/>
        <v>0.5</v>
      </c>
    </row>
    <row r="741" spans="1:15" x14ac:dyDescent="0.2">
      <c r="A741" s="24" t="s">
        <v>1863</v>
      </c>
      <c r="C741" s="68">
        <v>42864</v>
      </c>
      <c r="D741" s="23" t="s">
        <v>1860</v>
      </c>
      <c r="E741" s="24">
        <v>38.4</v>
      </c>
      <c r="F741" s="26" t="s">
        <v>1862</v>
      </c>
      <c r="G741" s="26" t="s">
        <v>1864</v>
      </c>
      <c r="H741" s="25">
        <v>1160</v>
      </c>
      <c r="I741" s="27">
        <v>0.5</v>
      </c>
      <c r="J741" s="27">
        <v>30530</v>
      </c>
      <c r="K741" s="28">
        <f t="shared" si="26"/>
        <v>87230</v>
      </c>
      <c r="N741" s="28">
        <f t="shared" si="27"/>
        <v>0.5</v>
      </c>
    </row>
    <row r="742" spans="1:15" x14ac:dyDescent="0.2">
      <c r="A742" s="24">
        <v>236</v>
      </c>
      <c r="C742" s="68">
        <v>42864</v>
      </c>
      <c r="D742" s="23" t="s">
        <v>1865</v>
      </c>
      <c r="E742" s="24">
        <v>0.45900000000000002</v>
      </c>
      <c r="F742" s="25" t="s">
        <v>1867</v>
      </c>
      <c r="G742" s="26" t="s">
        <v>1868</v>
      </c>
      <c r="H742" s="25">
        <v>1180</v>
      </c>
      <c r="I742" s="27">
        <v>1</v>
      </c>
      <c r="J742" s="27">
        <v>21070</v>
      </c>
      <c r="K742" s="28">
        <f t="shared" si="26"/>
        <v>60200</v>
      </c>
      <c r="L742" s="29">
        <v>212000</v>
      </c>
      <c r="M742" s="29">
        <v>848</v>
      </c>
      <c r="N742" s="28">
        <f t="shared" si="27"/>
        <v>849</v>
      </c>
    </row>
    <row r="743" spans="1:15" x14ac:dyDescent="0.2">
      <c r="D743" s="23" t="s">
        <v>1866</v>
      </c>
      <c r="E743" s="24">
        <v>41.929000000000002</v>
      </c>
      <c r="F743" s="25" t="s">
        <v>129</v>
      </c>
      <c r="K743" s="28">
        <f t="shared" si="26"/>
        <v>0</v>
      </c>
      <c r="N743" s="28">
        <f t="shared" si="27"/>
        <v>0</v>
      </c>
    </row>
    <row r="744" spans="1:15" x14ac:dyDescent="0.2">
      <c r="A744" s="24" t="s">
        <v>1869</v>
      </c>
      <c r="C744" s="68">
        <v>42864</v>
      </c>
      <c r="D744" s="23" t="s">
        <v>1870</v>
      </c>
      <c r="E744" s="24">
        <v>3.335</v>
      </c>
      <c r="F744" s="25" t="s">
        <v>1872</v>
      </c>
      <c r="G744" s="26" t="s">
        <v>1873</v>
      </c>
      <c r="H744" s="25">
        <v>1170</v>
      </c>
      <c r="I744" s="27">
        <v>1</v>
      </c>
      <c r="J744" s="27">
        <v>41030</v>
      </c>
      <c r="K744" s="28">
        <f t="shared" si="26"/>
        <v>117230</v>
      </c>
      <c r="N744" s="28">
        <f t="shared" si="27"/>
        <v>1</v>
      </c>
    </row>
    <row r="745" spans="1:15" x14ac:dyDescent="0.2">
      <c r="D745" s="23" t="s">
        <v>1871</v>
      </c>
      <c r="E745" s="24">
        <v>0.43</v>
      </c>
      <c r="F745" s="25" t="s">
        <v>129</v>
      </c>
      <c r="G745" s="26" t="s">
        <v>129</v>
      </c>
      <c r="K745" s="28">
        <f t="shared" si="26"/>
        <v>0</v>
      </c>
      <c r="N745" s="28">
        <f t="shared" si="27"/>
        <v>0</v>
      </c>
    </row>
    <row r="746" spans="1:15" s="41" customFormat="1" x14ac:dyDescent="0.2">
      <c r="A746" s="40">
        <v>237</v>
      </c>
      <c r="B746" s="38"/>
      <c r="C746" s="70">
        <v>42864</v>
      </c>
      <c r="D746" s="39" t="s">
        <v>1874</v>
      </c>
      <c r="E746" s="40">
        <v>0.59689999999999999</v>
      </c>
      <c r="F746" s="41" t="s">
        <v>1875</v>
      </c>
      <c r="G746" s="42" t="s">
        <v>1876</v>
      </c>
      <c r="H746" s="41">
        <v>3010</v>
      </c>
      <c r="I746" s="43">
        <v>0.5</v>
      </c>
      <c r="J746" s="43">
        <v>75430</v>
      </c>
      <c r="K746" s="44">
        <f t="shared" si="26"/>
        <v>215510</v>
      </c>
      <c r="L746" s="45">
        <v>200000</v>
      </c>
      <c r="M746" s="45">
        <v>800</v>
      </c>
      <c r="N746" s="44">
        <f t="shared" si="27"/>
        <v>800.5</v>
      </c>
      <c r="O746" s="37"/>
    </row>
    <row r="747" spans="1:15" x14ac:dyDescent="0.2">
      <c r="N747" s="28">
        <f>SUM(N724:N746)</f>
        <v>2063</v>
      </c>
      <c r="O747" s="62">
        <v>63154</v>
      </c>
    </row>
    <row r="749" spans="1:15" x14ac:dyDescent="0.2">
      <c r="A749" s="24">
        <v>238</v>
      </c>
      <c r="C749" s="68">
        <v>42864</v>
      </c>
      <c r="D749" s="23" t="s">
        <v>1877</v>
      </c>
      <c r="E749" s="24">
        <v>3.835</v>
      </c>
      <c r="F749" s="25" t="s">
        <v>1878</v>
      </c>
      <c r="G749" s="26" t="s">
        <v>1879</v>
      </c>
      <c r="H749" s="25">
        <v>1050</v>
      </c>
      <c r="I749" s="27">
        <v>0.5</v>
      </c>
      <c r="J749" s="27">
        <v>59220</v>
      </c>
      <c r="K749" s="28">
        <f t="shared" si="26"/>
        <v>169200</v>
      </c>
      <c r="L749" s="29">
        <v>250000</v>
      </c>
      <c r="M749" s="29">
        <v>1000</v>
      </c>
      <c r="N749" s="28">
        <f t="shared" si="27"/>
        <v>1000.5</v>
      </c>
    </row>
    <row r="750" spans="1:15" x14ac:dyDescent="0.2">
      <c r="A750" s="24">
        <v>239</v>
      </c>
      <c r="C750" s="68">
        <v>42865</v>
      </c>
      <c r="D750" s="23" t="s">
        <v>1528</v>
      </c>
      <c r="E750" s="24">
        <v>9.1800000000000007E-2</v>
      </c>
      <c r="F750" s="25" t="s">
        <v>1531</v>
      </c>
      <c r="G750" s="26" t="s">
        <v>1880</v>
      </c>
      <c r="H750" s="25">
        <v>3010</v>
      </c>
      <c r="I750" s="27">
        <v>0.5</v>
      </c>
      <c r="J750" s="27">
        <v>18460</v>
      </c>
      <c r="K750" s="28">
        <f t="shared" si="26"/>
        <v>52740</v>
      </c>
      <c r="L750" s="29">
        <v>25500</v>
      </c>
      <c r="M750" s="29">
        <v>102</v>
      </c>
      <c r="N750" s="28">
        <f t="shared" si="27"/>
        <v>102.5</v>
      </c>
    </row>
    <row r="751" spans="1:15" x14ac:dyDescent="0.2">
      <c r="A751" s="24" t="s">
        <v>1881</v>
      </c>
      <c r="C751" s="68">
        <v>42865</v>
      </c>
      <c r="D751" s="23" t="s">
        <v>1882</v>
      </c>
      <c r="E751" s="24">
        <v>0.124</v>
      </c>
      <c r="F751" s="25" t="s">
        <v>1883</v>
      </c>
      <c r="G751" s="26" t="s">
        <v>1884</v>
      </c>
      <c r="H751" s="25">
        <v>3010</v>
      </c>
      <c r="I751" s="27">
        <v>0.5</v>
      </c>
      <c r="J751" s="27">
        <v>21150</v>
      </c>
      <c r="K751" s="28">
        <f t="shared" si="26"/>
        <v>60430</v>
      </c>
      <c r="N751" s="28">
        <f t="shared" si="27"/>
        <v>0.5</v>
      </c>
    </row>
    <row r="752" spans="1:15" x14ac:dyDescent="0.2">
      <c r="A752" s="24" t="s">
        <v>1885</v>
      </c>
      <c r="C752" s="68">
        <v>42865</v>
      </c>
      <c r="D752" s="23" t="s">
        <v>1886</v>
      </c>
      <c r="E752" s="24">
        <v>0.14779999999999999</v>
      </c>
      <c r="F752" s="25" t="s">
        <v>1887</v>
      </c>
      <c r="G752" s="26" t="s">
        <v>1888</v>
      </c>
      <c r="H752" s="25">
        <v>3010</v>
      </c>
      <c r="I752" s="27">
        <v>0.5</v>
      </c>
      <c r="J752" s="27">
        <v>27390</v>
      </c>
      <c r="K752" s="28">
        <f t="shared" si="26"/>
        <v>78260</v>
      </c>
      <c r="N752" s="28">
        <f t="shared" si="27"/>
        <v>0.5</v>
      </c>
    </row>
    <row r="753" spans="1:15" x14ac:dyDescent="0.2">
      <c r="A753" s="24">
        <v>240</v>
      </c>
      <c r="C753" s="68">
        <v>42865</v>
      </c>
      <c r="D753" s="23" t="s">
        <v>1889</v>
      </c>
      <c r="E753" s="24">
        <v>0.25829999999999997</v>
      </c>
      <c r="F753" s="25" t="s">
        <v>1890</v>
      </c>
      <c r="G753" s="26" t="s">
        <v>1660</v>
      </c>
      <c r="H753" s="25">
        <v>2050</v>
      </c>
      <c r="I753" s="27">
        <v>0.5</v>
      </c>
      <c r="J753" s="27">
        <v>27960</v>
      </c>
      <c r="K753" s="28">
        <f t="shared" si="26"/>
        <v>79890</v>
      </c>
      <c r="L753" s="29">
        <v>99900</v>
      </c>
      <c r="M753" s="29">
        <v>399.6</v>
      </c>
      <c r="N753" s="28">
        <f t="shared" si="27"/>
        <v>400.1</v>
      </c>
    </row>
    <row r="754" spans="1:15" x14ac:dyDescent="0.2">
      <c r="A754" s="24">
        <v>241</v>
      </c>
      <c r="C754" s="68">
        <v>42865</v>
      </c>
      <c r="D754" s="23" t="s">
        <v>1891</v>
      </c>
      <c r="E754" s="24">
        <v>5.01</v>
      </c>
      <c r="F754" s="25" t="s">
        <v>1892</v>
      </c>
      <c r="G754" s="26" t="s">
        <v>1893</v>
      </c>
      <c r="H754" s="25">
        <v>1210</v>
      </c>
      <c r="I754" s="27">
        <v>0.5</v>
      </c>
      <c r="J754" s="27">
        <v>43240</v>
      </c>
      <c r="K754" s="28">
        <f t="shared" si="26"/>
        <v>123540</v>
      </c>
      <c r="L754" s="29">
        <v>105000</v>
      </c>
      <c r="M754" s="29">
        <v>420</v>
      </c>
      <c r="N754" s="28">
        <f t="shared" si="27"/>
        <v>420.5</v>
      </c>
    </row>
    <row r="755" spans="1:15" x14ac:dyDescent="0.2">
      <c r="A755" s="24">
        <v>242</v>
      </c>
      <c r="C755" s="68">
        <v>42865</v>
      </c>
      <c r="D755" s="23" t="s">
        <v>1743</v>
      </c>
      <c r="E755" s="24">
        <v>47.636600000000001</v>
      </c>
      <c r="F755" s="25" t="s">
        <v>1744</v>
      </c>
      <c r="G755" s="26" t="s">
        <v>1894</v>
      </c>
      <c r="H755" s="25">
        <v>1200</v>
      </c>
      <c r="I755" s="27">
        <v>0.5</v>
      </c>
      <c r="J755" s="27">
        <v>37150</v>
      </c>
      <c r="K755" s="28">
        <f t="shared" si="26"/>
        <v>106140</v>
      </c>
      <c r="L755" s="29">
        <v>181020</v>
      </c>
      <c r="M755" s="29">
        <f>L755*0.004</f>
        <v>724.08</v>
      </c>
      <c r="N755" s="28">
        <f t="shared" si="27"/>
        <v>724.58</v>
      </c>
    </row>
    <row r="756" spans="1:15" x14ac:dyDescent="0.2">
      <c r="A756" s="24">
        <v>243</v>
      </c>
      <c r="C756" s="68">
        <v>42865</v>
      </c>
      <c r="D756" s="23" t="s">
        <v>1895</v>
      </c>
      <c r="E756" s="24">
        <v>0.42199999999999999</v>
      </c>
      <c r="F756" s="25" t="s">
        <v>1896</v>
      </c>
      <c r="G756" s="26" t="s">
        <v>1897</v>
      </c>
      <c r="H756" s="25">
        <v>1070</v>
      </c>
      <c r="I756" s="27">
        <v>0.5</v>
      </c>
      <c r="J756" s="27">
        <v>6990</v>
      </c>
      <c r="K756" s="28">
        <f t="shared" si="26"/>
        <v>19970</v>
      </c>
      <c r="L756" s="29">
        <v>15000</v>
      </c>
      <c r="M756" s="29">
        <f>L756*0.004</f>
        <v>60</v>
      </c>
      <c r="N756" s="28">
        <f t="shared" si="27"/>
        <v>60.5</v>
      </c>
    </row>
    <row r="757" spans="1:15" s="41" customFormat="1" x14ac:dyDescent="0.2">
      <c r="A757" s="40">
        <v>244</v>
      </c>
      <c r="B757" s="38"/>
      <c r="C757" s="70">
        <v>42865</v>
      </c>
      <c r="D757" s="39" t="s">
        <v>1898</v>
      </c>
      <c r="E757" s="40">
        <v>0.1736</v>
      </c>
      <c r="F757" s="41" t="s">
        <v>1899</v>
      </c>
      <c r="G757" s="42" t="s">
        <v>1900</v>
      </c>
      <c r="H757" s="41">
        <v>2050</v>
      </c>
      <c r="I757" s="43">
        <v>0.5</v>
      </c>
      <c r="J757" s="43">
        <v>16410</v>
      </c>
      <c r="K757" s="44">
        <f t="shared" si="26"/>
        <v>46890</v>
      </c>
      <c r="L757" s="45">
        <v>40625</v>
      </c>
      <c r="M757" s="45">
        <f>L757*0.004</f>
        <v>162.5</v>
      </c>
      <c r="N757" s="44">
        <f t="shared" si="27"/>
        <v>163</v>
      </c>
      <c r="O757" s="37"/>
    </row>
    <row r="758" spans="1:15" x14ac:dyDescent="0.2">
      <c r="N758" s="28">
        <f>SUM(N749:N757)</f>
        <v>2872.68</v>
      </c>
      <c r="O758" s="62">
        <v>63189</v>
      </c>
    </row>
    <row r="760" spans="1:15" x14ac:dyDescent="0.2">
      <c r="A760" s="24">
        <v>245</v>
      </c>
      <c r="C760" s="68">
        <v>42866</v>
      </c>
      <c r="D760" s="23" t="s">
        <v>1901</v>
      </c>
      <c r="E760" s="24">
        <v>0.45989999999999998</v>
      </c>
      <c r="F760" s="25" t="s">
        <v>1902</v>
      </c>
      <c r="G760" s="26" t="s">
        <v>1903</v>
      </c>
      <c r="H760" s="25">
        <v>1070</v>
      </c>
      <c r="I760" s="27">
        <v>0.5</v>
      </c>
      <c r="J760" s="27">
        <v>6690</v>
      </c>
      <c r="K760" s="28">
        <f t="shared" si="26"/>
        <v>19110</v>
      </c>
      <c r="L760" s="29">
        <v>26000</v>
      </c>
      <c r="M760" s="29">
        <v>104</v>
      </c>
      <c r="N760" s="28">
        <f t="shared" si="27"/>
        <v>104.5</v>
      </c>
    </row>
    <row r="761" spans="1:15" x14ac:dyDescent="0.2">
      <c r="A761" s="24">
        <v>246</v>
      </c>
      <c r="C761" s="68">
        <v>42866</v>
      </c>
      <c r="D761" s="23" t="s">
        <v>1904</v>
      </c>
      <c r="E761" s="24">
        <v>3.9950000000000001</v>
      </c>
      <c r="F761" s="25" t="s">
        <v>1906</v>
      </c>
      <c r="G761" s="26" t="s">
        <v>1907</v>
      </c>
      <c r="H761" s="25">
        <v>1010</v>
      </c>
      <c r="I761" s="27">
        <v>1</v>
      </c>
      <c r="J761" s="27">
        <v>22250</v>
      </c>
      <c r="K761" s="28">
        <f t="shared" si="26"/>
        <v>63570</v>
      </c>
      <c r="L761" s="29">
        <v>65000</v>
      </c>
      <c r="M761" s="29">
        <v>260</v>
      </c>
      <c r="N761" s="28">
        <f t="shared" si="27"/>
        <v>261</v>
      </c>
    </row>
    <row r="762" spans="1:15" x14ac:dyDescent="0.2">
      <c r="D762" s="23" t="s">
        <v>1905</v>
      </c>
      <c r="E762" s="24">
        <v>1.0049999999999999</v>
      </c>
      <c r="F762" s="25" t="s">
        <v>129</v>
      </c>
      <c r="G762" s="26" t="s">
        <v>129</v>
      </c>
      <c r="K762" s="28">
        <f t="shared" si="26"/>
        <v>0</v>
      </c>
      <c r="N762" s="28">
        <f t="shared" si="27"/>
        <v>0</v>
      </c>
    </row>
    <row r="763" spans="1:15" x14ac:dyDescent="0.2">
      <c r="A763" s="24">
        <v>247</v>
      </c>
      <c r="C763" s="68">
        <v>42866</v>
      </c>
      <c r="D763" s="23" t="s">
        <v>1908</v>
      </c>
      <c r="E763" s="24">
        <v>34.543999999999997</v>
      </c>
      <c r="F763" s="25" t="s">
        <v>1909</v>
      </c>
      <c r="G763" s="26" t="s">
        <v>1910</v>
      </c>
      <c r="H763" s="25">
        <v>1200</v>
      </c>
      <c r="I763" s="27">
        <v>0.5</v>
      </c>
      <c r="J763" s="27">
        <v>31460</v>
      </c>
      <c r="K763" s="28">
        <f t="shared" si="26"/>
        <v>89890</v>
      </c>
      <c r="L763" s="29">
        <v>112268</v>
      </c>
      <c r="M763" s="29">
        <v>449.2</v>
      </c>
      <c r="N763" s="28">
        <f t="shared" si="27"/>
        <v>449.7</v>
      </c>
    </row>
    <row r="764" spans="1:15" x14ac:dyDescent="0.2">
      <c r="A764" s="24" t="s">
        <v>1926</v>
      </c>
      <c r="C764" s="68">
        <v>42866</v>
      </c>
      <c r="D764" s="49" t="s">
        <v>1911</v>
      </c>
      <c r="E764" s="21">
        <v>0.29730000000000001</v>
      </c>
      <c r="F764" s="25" t="s">
        <v>1924</v>
      </c>
      <c r="G764" s="26" t="s">
        <v>1925</v>
      </c>
      <c r="H764" s="25">
        <v>1100</v>
      </c>
      <c r="I764" s="27">
        <v>6</v>
      </c>
      <c r="J764" s="27">
        <v>56250</v>
      </c>
      <c r="K764" s="28">
        <f t="shared" si="26"/>
        <v>160710</v>
      </c>
      <c r="N764" s="28">
        <f t="shared" si="27"/>
        <v>6</v>
      </c>
    </row>
    <row r="765" spans="1:15" x14ac:dyDescent="0.2">
      <c r="D765" s="49" t="s">
        <v>1912</v>
      </c>
      <c r="E765" s="21">
        <v>0.50060000000000004</v>
      </c>
      <c r="F765" s="25" t="s">
        <v>129</v>
      </c>
      <c r="G765" s="26" t="s">
        <v>129</v>
      </c>
      <c r="H765" s="25">
        <v>1100</v>
      </c>
      <c r="K765" s="28">
        <f t="shared" si="26"/>
        <v>0</v>
      </c>
      <c r="N765" s="28">
        <f t="shared" si="27"/>
        <v>0</v>
      </c>
    </row>
    <row r="766" spans="1:15" x14ac:dyDescent="0.2">
      <c r="D766" s="49" t="s">
        <v>1913</v>
      </c>
      <c r="E766" s="21">
        <v>1.3948</v>
      </c>
      <c r="F766" s="25" t="s">
        <v>129</v>
      </c>
      <c r="G766" s="26" t="s">
        <v>129</v>
      </c>
      <c r="H766" s="25">
        <v>1100</v>
      </c>
      <c r="K766" s="28">
        <f t="shared" si="26"/>
        <v>0</v>
      </c>
      <c r="N766" s="28">
        <f t="shared" si="27"/>
        <v>0</v>
      </c>
    </row>
    <row r="767" spans="1:15" x14ac:dyDescent="0.2">
      <c r="D767" s="49" t="s">
        <v>1914</v>
      </c>
      <c r="E767" s="21">
        <v>0.30980000000000002</v>
      </c>
      <c r="F767" s="25" t="s">
        <v>129</v>
      </c>
      <c r="G767" s="26" t="s">
        <v>129</v>
      </c>
      <c r="H767" s="25">
        <v>1100</v>
      </c>
      <c r="K767" s="28">
        <f t="shared" si="26"/>
        <v>0</v>
      </c>
      <c r="N767" s="28">
        <f t="shared" si="27"/>
        <v>0</v>
      </c>
    </row>
    <row r="768" spans="1:15" x14ac:dyDescent="0.2">
      <c r="D768" s="49" t="s">
        <v>1915</v>
      </c>
      <c r="E768" s="21">
        <v>0.28920000000000001</v>
      </c>
      <c r="F768" s="25" t="s">
        <v>129</v>
      </c>
      <c r="G768" s="26" t="s">
        <v>129</v>
      </c>
      <c r="H768" s="25">
        <v>1100</v>
      </c>
      <c r="K768" s="28">
        <f t="shared" si="26"/>
        <v>0</v>
      </c>
      <c r="N768" s="28">
        <f t="shared" si="27"/>
        <v>0</v>
      </c>
    </row>
    <row r="769" spans="1:15" x14ac:dyDescent="0.2">
      <c r="D769" s="49" t="s">
        <v>1916</v>
      </c>
      <c r="E769" s="21" t="s">
        <v>1923</v>
      </c>
      <c r="F769" s="25" t="s">
        <v>129</v>
      </c>
      <c r="G769" s="26" t="s">
        <v>129</v>
      </c>
      <c r="H769" s="25">
        <v>1100</v>
      </c>
      <c r="K769" s="28">
        <f t="shared" si="26"/>
        <v>0</v>
      </c>
      <c r="N769" s="28">
        <f t="shared" si="27"/>
        <v>0</v>
      </c>
    </row>
    <row r="770" spans="1:15" x14ac:dyDescent="0.2">
      <c r="D770" s="49" t="s">
        <v>1917</v>
      </c>
      <c r="E770" s="21">
        <v>0.1341</v>
      </c>
      <c r="F770" s="25" t="s">
        <v>129</v>
      </c>
      <c r="G770" s="26" t="s">
        <v>129</v>
      </c>
      <c r="H770" s="25">
        <v>2050</v>
      </c>
      <c r="K770" s="28">
        <f t="shared" si="26"/>
        <v>0</v>
      </c>
      <c r="N770" s="28">
        <f t="shared" si="27"/>
        <v>0</v>
      </c>
    </row>
    <row r="771" spans="1:15" x14ac:dyDescent="0.2">
      <c r="D771" s="49" t="s">
        <v>1918</v>
      </c>
      <c r="E771" s="21">
        <v>9.1800000000000007E-2</v>
      </c>
      <c r="F771" s="25" t="s">
        <v>129</v>
      </c>
      <c r="G771" s="26" t="s">
        <v>129</v>
      </c>
      <c r="H771" s="25">
        <v>2050</v>
      </c>
      <c r="K771" s="28">
        <f t="shared" si="26"/>
        <v>0</v>
      </c>
      <c r="N771" s="28">
        <f t="shared" si="27"/>
        <v>0</v>
      </c>
    </row>
    <row r="772" spans="1:15" x14ac:dyDescent="0.2">
      <c r="D772" s="49" t="s">
        <v>1919</v>
      </c>
      <c r="E772" s="21">
        <v>0.15429999999999999</v>
      </c>
      <c r="F772" s="25" t="s">
        <v>129</v>
      </c>
      <c r="G772" s="26" t="s">
        <v>129</v>
      </c>
      <c r="H772" s="25">
        <v>2050</v>
      </c>
      <c r="K772" s="28">
        <f t="shared" si="26"/>
        <v>0</v>
      </c>
      <c r="N772" s="28">
        <f t="shared" si="27"/>
        <v>0</v>
      </c>
    </row>
    <row r="773" spans="1:15" x14ac:dyDescent="0.2">
      <c r="D773" s="49" t="s">
        <v>1920</v>
      </c>
      <c r="E773" s="21">
        <v>8.4500000000000006E-2</v>
      </c>
      <c r="F773" s="25" t="s">
        <v>129</v>
      </c>
      <c r="G773" s="26" t="s">
        <v>129</v>
      </c>
      <c r="H773" s="25">
        <v>2050</v>
      </c>
      <c r="K773" s="28">
        <f t="shared" si="26"/>
        <v>0</v>
      </c>
      <c r="N773" s="28">
        <f t="shared" si="27"/>
        <v>0</v>
      </c>
    </row>
    <row r="774" spans="1:15" x14ac:dyDescent="0.2">
      <c r="D774" s="49" t="s">
        <v>1921</v>
      </c>
      <c r="E774" s="21">
        <v>2.1100000000000001E-2</v>
      </c>
      <c r="F774" s="25" t="s">
        <v>129</v>
      </c>
      <c r="G774" s="26" t="s">
        <v>129</v>
      </c>
      <c r="H774" s="25">
        <v>2050</v>
      </c>
      <c r="K774" s="28">
        <f t="shared" si="26"/>
        <v>0</v>
      </c>
      <c r="N774" s="28">
        <f t="shared" si="27"/>
        <v>0</v>
      </c>
    </row>
    <row r="775" spans="1:15" x14ac:dyDescent="0.2">
      <c r="D775" s="49" t="s">
        <v>1922</v>
      </c>
      <c r="E775" s="21">
        <v>0.17560000000000001</v>
      </c>
      <c r="F775" s="25" t="s">
        <v>129</v>
      </c>
      <c r="G775" s="26" t="s">
        <v>129</v>
      </c>
      <c r="H775" s="25">
        <v>2050</v>
      </c>
      <c r="K775" s="28">
        <f t="shared" si="26"/>
        <v>0</v>
      </c>
      <c r="N775" s="28">
        <f t="shared" si="27"/>
        <v>0</v>
      </c>
    </row>
    <row r="776" spans="1:15" x14ac:dyDescent="0.2">
      <c r="A776" s="24" t="s">
        <v>1931</v>
      </c>
      <c r="C776" s="68">
        <v>42867</v>
      </c>
      <c r="D776" s="23" t="s">
        <v>1932</v>
      </c>
      <c r="E776" s="24">
        <v>6.3090000000000002</v>
      </c>
      <c r="F776" s="25" t="s">
        <v>1933</v>
      </c>
      <c r="G776" s="26" t="s">
        <v>1934</v>
      </c>
      <c r="H776" s="25">
        <v>1020</v>
      </c>
      <c r="I776" s="27">
        <v>0.5</v>
      </c>
      <c r="J776" s="27">
        <v>8660</v>
      </c>
      <c r="K776" s="28">
        <f t="shared" si="26"/>
        <v>24740</v>
      </c>
      <c r="N776" s="28">
        <f t="shared" si="27"/>
        <v>0.5</v>
      </c>
    </row>
    <row r="777" spans="1:15" x14ac:dyDescent="0.2">
      <c r="A777" s="24" t="s">
        <v>1935</v>
      </c>
      <c r="C777" s="68">
        <v>42867</v>
      </c>
      <c r="D777" s="23" t="s">
        <v>1936</v>
      </c>
      <c r="E777" s="24">
        <v>34.747999999999998</v>
      </c>
      <c r="F777" s="25" t="s">
        <v>1938</v>
      </c>
      <c r="G777" s="26" t="s">
        <v>1939</v>
      </c>
      <c r="H777" s="25">
        <v>1080</v>
      </c>
      <c r="I777" s="27">
        <v>1</v>
      </c>
      <c r="J777" s="27">
        <v>48690</v>
      </c>
      <c r="K777" s="28">
        <f t="shared" si="26"/>
        <v>139110</v>
      </c>
      <c r="N777" s="28">
        <f t="shared" si="27"/>
        <v>1</v>
      </c>
    </row>
    <row r="778" spans="1:15" x14ac:dyDescent="0.2">
      <c r="D778" s="23" t="s">
        <v>1937</v>
      </c>
      <c r="E778" s="24">
        <v>2.4E-2</v>
      </c>
      <c r="F778" s="25" t="s">
        <v>129</v>
      </c>
      <c r="G778" s="26" t="s">
        <v>129</v>
      </c>
      <c r="K778" s="28">
        <f t="shared" si="26"/>
        <v>0</v>
      </c>
      <c r="N778" s="28">
        <f t="shared" si="27"/>
        <v>0</v>
      </c>
    </row>
    <row r="779" spans="1:15" s="41" customFormat="1" x14ac:dyDescent="0.2">
      <c r="A779" s="40">
        <v>249</v>
      </c>
      <c r="B779" s="38"/>
      <c r="C779" s="70">
        <v>42867</v>
      </c>
      <c r="D779" s="39" t="s">
        <v>1940</v>
      </c>
      <c r="E779" s="40">
        <v>35.200000000000003</v>
      </c>
      <c r="F779" s="41" t="s">
        <v>1941</v>
      </c>
      <c r="G779" s="42" t="s">
        <v>1942</v>
      </c>
      <c r="H779" s="41">
        <v>1090</v>
      </c>
      <c r="I779" s="43">
        <v>0.5</v>
      </c>
      <c r="J779" s="43">
        <v>55020</v>
      </c>
      <c r="K779" s="44">
        <f t="shared" si="26"/>
        <v>157200</v>
      </c>
      <c r="L779" s="45">
        <v>167200</v>
      </c>
      <c r="M779" s="45">
        <f>L779*0.004</f>
        <v>668.80000000000007</v>
      </c>
      <c r="N779" s="44">
        <f t="shared" si="27"/>
        <v>669.30000000000007</v>
      </c>
      <c r="O779" s="37"/>
    </row>
    <row r="780" spans="1:15" x14ac:dyDescent="0.2">
      <c r="N780" s="28">
        <f>SUM(N760:N779)</f>
        <v>1492</v>
      </c>
      <c r="O780" s="62">
        <v>63222</v>
      </c>
    </row>
    <row r="782" spans="1:15" x14ac:dyDescent="0.2">
      <c r="A782" s="24" t="s">
        <v>1927</v>
      </c>
      <c r="C782" s="68">
        <v>42867</v>
      </c>
      <c r="D782" s="23" t="s">
        <v>1928</v>
      </c>
      <c r="E782" s="24">
        <v>94.578000000000003</v>
      </c>
      <c r="F782" s="25" t="s">
        <v>1929</v>
      </c>
      <c r="G782" s="26" t="s">
        <v>1930</v>
      </c>
      <c r="H782" s="25">
        <v>3010</v>
      </c>
      <c r="I782" s="27">
        <v>0.5</v>
      </c>
      <c r="J782" s="27">
        <v>480</v>
      </c>
      <c r="K782" s="28">
        <f>ROUND(J782/0.35,-1)</f>
        <v>1370</v>
      </c>
      <c r="N782" s="28">
        <f>SUM(I782+M782)</f>
        <v>0.5</v>
      </c>
    </row>
    <row r="783" spans="1:15" x14ac:dyDescent="0.2">
      <c r="A783" s="24">
        <v>250</v>
      </c>
      <c r="C783" s="68">
        <v>42867</v>
      </c>
      <c r="D783" s="23" t="s">
        <v>1943</v>
      </c>
      <c r="E783" s="24">
        <v>5</v>
      </c>
      <c r="F783" s="25" t="s">
        <v>1944</v>
      </c>
      <c r="G783" s="26" t="s">
        <v>1945</v>
      </c>
      <c r="H783" s="25">
        <v>1160</v>
      </c>
      <c r="I783" s="27">
        <v>0.5</v>
      </c>
      <c r="J783" s="27">
        <v>6870</v>
      </c>
      <c r="K783" s="28">
        <f>ROUND(J783/0.35,-1)</f>
        <v>19630</v>
      </c>
      <c r="L783" s="29">
        <v>17500</v>
      </c>
      <c r="M783" s="29">
        <v>70</v>
      </c>
      <c r="N783" s="28">
        <f>SUM(I783+M783)</f>
        <v>70.5</v>
      </c>
    </row>
    <row r="784" spans="1:15" x14ac:dyDescent="0.2">
      <c r="A784" s="24">
        <v>248</v>
      </c>
      <c r="C784" s="68">
        <v>42867</v>
      </c>
      <c r="D784" s="23" t="s">
        <v>1946</v>
      </c>
      <c r="E784" s="24">
        <v>4.6059999999999999</v>
      </c>
      <c r="F784" s="25" t="s">
        <v>1947</v>
      </c>
      <c r="G784" s="26" t="s">
        <v>911</v>
      </c>
      <c r="H784" s="25">
        <v>1220</v>
      </c>
      <c r="I784" s="27">
        <v>0.5</v>
      </c>
      <c r="J784" s="27">
        <v>7260</v>
      </c>
      <c r="K784" s="28">
        <f t="shared" si="26"/>
        <v>20740</v>
      </c>
      <c r="L784" s="29">
        <v>23030</v>
      </c>
      <c r="M784" s="29">
        <v>92.15</v>
      </c>
      <c r="N784" s="28">
        <f t="shared" si="27"/>
        <v>92.65</v>
      </c>
    </row>
    <row r="785" spans="1:14" x14ac:dyDescent="0.2">
      <c r="A785" s="24">
        <v>251</v>
      </c>
      <c r="C785" s="68">
        <v>42867</v>
      </c>
      <c r="D785" s="23" t="s">
        <v>1948</v>
      </c>
      <c r="E785" s="24">
        <v>9.19</v>
      </c>
      <c r="F785" s="25" t="s">
        <v>1944</v>
      </c>
      <c r="G785" s="26" t="s">
        <v>1952</v>
      </c>
      <c r="H785" s="25">
        <v>1160</v>
      </c>
      <c r="I785" s="27">
        <v>2</v>
      </c>
      <c r="J785" s="27">
        <v>33310</v>
      </c>
      <c r="K785" s="28">
        <f t="shared" si="26"/>
        <v>95170</v>
      </c>
      <c r="L785" s="29">
        <v>49900</v>
      </c>
      <c r="M785" s="29">
        <v>199.6</v>
      </c>
      <c r="N785" s="28">
        <f t="shared" si="27"/>
        <v>201.6</v>
      </c>
    </row>
    <row r="786" spans="1:14" x14ac:dyDescent="0.2">
      <c r="D786" s="23" t="s">
        <v>1949</v>
      </c>
      <c r="E786" s="24">
        <v>5</v>
      </c>
      <c r="F786" s="25" t="s">
        <v>129</v>
      </c>
      <c r="G786" s="26" t="s">
        <v>129</v>
      </c>
      <c r="K786" s="28">
        <f t="shared" si="26"/>
        <v>0</v>
      </c>
      <c r="N786" s="28">
        <f t="shared" si="27"/>
        <v>0</v>
      </c>
    </row>
    <row r="787" spans="1:14" x14ac:dyDescent="0.2">
      <c r="D787" s="23" t="s">
        <v>1950</v>
      </c>
      <c r="E787" s="24">
        <v>5</v>
      </c>
      <c r="F787" s="25" t="s">
        <v>129</v>
      </c>
      <c r="G787" s="26" t="s">
        <v>129</v>
      </c>
      <c r="K787" s="28">
        <f t="shared" si="26"/>
        <v>0</v>
      </c>
      <c r="N787" s="28">
        <f t="shared" si="27"/>
        <v>0</v>
      </c>
    </row>
    <row r="788" spans="1:14" x14ac:dyDescent="0.2">
      <c r="D788" s="23" t="s">
        <v>1951</v>
      </c>
      <c r="E788" s="24">
        <v>5.6639999999999997</v>
      </c>
      <c r="F788" s="25" t="s">
        <v>129</v>
      </c>
      <c r="G788" s="26" t="s">
        <v>129</v>
      </c>
      <c r="K788" s="28">
        <f t="shared" si="26"/>
        <v>0</v>
      </c>
      <c r="N788" s="28">
        <f t="shared" si="27"/>
        <v>0</v>
      </c>
    </row>
    <row r="789" spans="1:14" x14ac:dyDescent="0.2">
      <c r="A789" s="24">
        <v>253</v>
      </c>
      <c r="C789" s="68">
        <v>42867</v>
      </c>
      <c r="D789" s="23" t="s">
        <v>1953</v>
      </c>
      <c r="E789" s="24">
        <v>3.105</v>
      </c>
      <c r="F789" s="25" t="s">
        <v>1954</v>
      </c>
      <c r="G789" s="26" t="s">
        <v>1955</v>
      </c>
      <c r="H789" s="25">
        <v>1210</v>
      </c>
      <c r="I789" s="27">
        <v>0.5</v>
      </c>
      <c r="J789" s="27">
        <v>25010</v>
      </c>
      <c r="K789" s="28">
        <f t="shared" si="26"/>
        <v>71460</v>
      </c>
      <c r="L789" s="29">
        <v>17500</v>
      </c>
      <c r="M789" s="29">
        <f>L789*0.004</f>
        <v>70</v>
      </c>
      <c r="N789" s="28">
        <f t="shared" si="27"/>
        <v>70.5</v>
      </c>
    </row>
    <row r="790" spans="1:14" x14ac:dyDescent="0.2">
      <c r="A790" s="24">
        <v>254</v>
      </c>
      <c r="C790" s="68">
        <v>42867</v>
      </c>
      <c r="D790" s="23" t="s">
        <v>1956</v>
      </c>
      <c r="E790" s="24">
        <v>2.9609999999999999</v>
      </c>
      <c r="F790" s="25" t="s">
        <v>1957</v>
      </c>
      <c r="G790" s="26" t="s">
        <v>1958</v>
      </c>
      <c r="H790" s="25">
        <v>1010</v>
      </c>
      <c r="I790" s="27">
        <v>0.5</v>
      </c>
      <c r="J790" s="27">
        <v>40520</v>
      </c>
      <c r="K790" s="28">
        <f t="shared" si="26"/>
        <v>115770</v>
      </c>
      <c r="L790" s="29">
        <v>157500</v>
      </c>
      <c r="M790" s="29">
        <v>630</v>
      </c>
      <c r="N790" s="28">
        <f t="shared" si="27"/>
        <v>630.5</v>
      </c>
    </row>
    <row r="791" spans="1:14" x14ac:dyDescent="0.2">
      <c r="A791" s="24">
        <v>252</v>
      </c>
      <c r="C791" s="68">
        <v>42867</v>
      </c>
      <c r="D791" s="23" t="s">
        <v>1959</v>
      </c>
      <c r="E791" s="24" t="s">
        <v>263</v>
      </c>
      <c r="F791" s="25" t="s">
        <v>1960</v>
      </c>
      <c r="G791" s="26" t="s">
        <v>1961</v>
      </c>
      <c r="H791" s="25">
        <v>2050</v>
      </c>
      <c r="I791" s="27">
        <v>0.5</v>
      </c>
      <c r="J791" s="27">
        <v>25150</v>
      </c>
      <c r="K791" s="28">
        <f t="shared" si="26"/>
        <v>71860</v>
      </c>
      <c r="L791" s="29">
        <v>82000</v>
      </c>
      <c r="M791" s="29">
        <v>328</v>
      </c>
      <c r="N791" s="28">
        <f t="shared" si="27"/>
        <v>328.5</v>
      </c>
    </row>
    <row r="792" spans="1:14" x14ac:dyDescent="0.2">
      <c r="A792" s="24" t="s">
        <v>1962</v>
      </c>
      <c r="C792" s="68">
        <v>42870</v>
      </c>
      <c r="D792" s="23" t="s">
        <v>1963</v>
      </c>
      <c r="E792" s="24">
        <v>0.248</v>
      </c>
      <c r="F792" s="25" t="s">
        <v>1972</v>
      </c>
      <c r="G792" s="26" t="s">
        <v>1978</v>
      </c>
      <c r="H792" s="25">
        <v>1190</v>
      </c>
      <c r="I792" s="27">
        <v>4.5</v>
      </c>
      <c r="J792" s="27">
        <v>334700</v>
      </c>
      <c r="K792" s="28">
        <f t="shared" si="26"/>
        <v>956290</v>
      </c>
      <c r="N792" s="28">
        <f t="shared" si="27"/>
        <v>4.5</v>
      </c>
    </row>
    <row r="793" spans="1:14" x14ac:dyDescent="0.2">
      <c r="D793" s="23" t="s">
        <v>1964</v>
      </c>
      <c r="E793" s="24">
        <v>1.306</v>
      </c>
      <c r="F793" s="25" t="s">
        <v>1973</v>
      </c>
      <c r="G793" s="26" t="s">
        <v>129</v>
      </c>
      <c r="H793" s="25">
        <v>1190</v>
      </c>
      <c r="K793" s="28">
        <f t="shared" si="26"/>
        <v>0</v>
      </c>
      <c r="N793" s="28">
        <f t="shared" si="27"/>
        <v>0</v>
      </c>
    </row>
    <row r="794" spans="1:14" x14ac:dyDescent="0.2">
      <c r="D794" s="23" t="s">
        <v>1965</v>
      </c>
      <c r="E794" s="24">
        <v>2.2330000000000001</v>
      </c>
      <c r="F794" s="25" t="s">
        <v>1974</v>
      </c>
      <c r="G794" s="26" t="s">
        <v>129</v>
      </c>
      <c r="H794" s="25">
        <v>1190</v>
      </c>
      <c r="K794" s="28">
        <f t="shared" si="26"/>
        <v>0</v>
      </c>
      <c r="N794" s="28">
        <f t="shared" si="27"/>
        <v>0</v>
      </c>
    </row>
    <row r="795" spans="1:14" x14ac:dyDescent="0.2">
      <c r="D795" s="23" t="s">
        <v>1966</v>
      </c>
      <c r="E795" s="24">
        <v>9.5350000000000001</v>
      </c>
      <c r="F795" s="25" t="s">
        <v>1975</v>
      </c>
      <c r="G795" s="26" t="s">
        <v>129</v>
      </c>
      <c r="H795" s="25">
        <v>1100</v>
      </c>
      <c r="K795" s="28">
        <f t="shared" si="26"/>
        <v>0</v>
      </c>
      <c r="N795" s="28">
        <f t="shared" si="27"/>
        <v>0</v>
      </c>
    </row>
    <row r="796" spans="1:14" x14ac:dyDescent="0.2">
      <c r="D796" s="23" t="s">
        <v>1967</v>
      </c>
      <c r="E796" s="24">
        <v>0.25</v>
      </c>
      <c r="F796" s="25" t="s">
        <v>1974</v>
      </c>
      <c r="G796" s="26" t="s">
        <v>129</v>
      </c>
      <c r="H796" s="25">
        <v>1190</v>
      </c>
      <c r="K796" s="28">
        <f t="shared" si="26"/>
        <v>0</v>
      </c>
      <c r="N796" s="28">
        <f t="shared" si="27"/>
        <v>0</v>
      </c>
    </row>
    <row r="797" spans="1:14" x14ac:dyDescent="0.2">
      <c r="D797" s="23" t="s">
        <v>1968</v>
      </c>
      <c r="E797" s="24">
        <v>8.3988999999999994</v>
      </c>
      <c r="F797" s="25" t="s">
        <v>1976</v>
      </c>
      <c r="G797" s="26" t="s">
        <v>129</v>
      </c>
      <c r="H797" s="25">
        <v>1190</v>
      </c>
      <c r="K797" s="28">
        <f t="shared" ref="K797:K850" si="28">ROUND(J797/0.35,-1)</f>
        <v>0</v>
      </c>
      <c r="N797" s="28">
        <f t="shared" ref="N797:N850" si="29">SUM(I797+M797)</f>
        <v>0</v>
      </c>
    </row>
    <row r="798" spans="1:14" x14ac:dyDescent="0.2">
      <c r="D798" s="23" t="s">
        <v>1971</v>
      </c>
      <c r="E798" s="24">
        <v>61.9998</v>
      </c>
      <c r="F798" s="25" t="s">
        <v>1973</v>
      </c>
      <c r="G798" s="26" t="s">
        <v>129</v>
      </c>
      <c r="H798" s="25">
        <v>1190</v>
      </c>
      <c r="K798" s="28">
        <f t="shared" si="28"/>
        <v>0</v>
      </c>
      <c r="N798" s="28">
        <f t="shared" si="29"/>
        <v>0</v>
      </c>
    </row>
    <row r="799" spans="1:14" x14ac:dyDescent="0.2">
      <c r="D799" s="23" t="s">
        <v>1969</v>
      </c>
      <c r="E799" s="24">
        <v>55.25</v>
      </c>
      <c r="F799" s="25" t="s">
        <v>1977</v>
      </c>
      <c r="G799" s="26" t="s">
        <v>129</v>
      </c>
      <c r="H799" s="25">
        <v>1050</v>
      </c>
      <c r="K799" s="28">
        <f t="shared" si="28"/>
        <v>0</v>
      </c>
      <c r="N799" s="28">
        <f t="shared" si="29"/>
        <v>0</v>
      </c>
    </row>
    <row r="800" spans="1:14" x14ac:dyDescent="0.2">
      <c r="D800" s="23" t="s">
        <v>1970</v>
      </c>
      <c r="E800" s="24">
        <v>30.134499999999999</v>
      </c>
      <c r="F800" s="25" t="s">
        <v>1974</v>
      </c>
      <c r="G800" s="26" t="s">
        <v>129</v>
      </c>
      <c r="H800" s="25">
        <v>1050</v>
      </c>
      <c r="K800" s="28">
        <f t="shared" si="28"/>
        <v>0</v>
      </c>
      <c r="N800" s="28">
        <f t="shared" si="29"/>
        <v>0</v>
      </c>
    </row>
    <row r="801" spans="1:15" x14ac:dyDescent="0.2">
      <c r="A801" s="24" t="s">
        <v>1979</v>
      </c>
      <c r="C801" s="68">
        <v>42870</v>
      </c>
      <c r="D801" s="23" t="s">
        <v>1980</v>
      </c>
      <c r="E801" s="24">
        <v>0.1148</v>
      </c>
      <c r="F801" s="25" t="s">
        <v>1981</v>
      </c>
      <c r="G801" s="26" t="s">
        <v>1982</v>
      </c>
      <c r="H801" s="25">
        <v>3010</v>
      </c>
      <c r="I801" s="27">
        <v>0.5</v>
      </c>
      <c r="J801" s="27">
        <v>7660</v>
      </c>
      <c r="K801" s="28">
        <f t="shared" si="28"/>
        <v>21890</v>
      </c>
      <c r="N801" s="28">
        <f t="shared" si="29"/>
        <v>0.5</v>
      </c>
    </row>
    <row r="802" spans="1:15" x14ac:dyDescent="0.2">
      <c r="A802" s="24">
        <v>255</v>
      </c>
      <c r="C802" s="68">
        <v>42870</v>
      </c>
      <c r="D802" s="23" t="s">
        <v>1983</v>
      </c>
      <c r="E802" s="24" t="s">
        <v>1984</v>
      </c>
      <c r="F802" s="25" t="s">
        <v>1985</v>
      </c>
      <c r="G802" s="26" t="s">
        <v>1986</v>
      </c>
      <c r="H802" s="25">
        <v>3010</v>
      </c>
      <c r="I802" s="27">
        <v>0.5</v>
      </c>
      <c r="J802" s="27">
        <v>8260</v>
      </c>
      <c r="K802" s="28">
        <f t="shared" si="28"/>
        <v>23600</v>
      </c>
      <c r="L802" s="29">
        <v>5000</v>
      </c>
      <c r="M802" s="29">
        <v>20.5</v>
      </c>
      <c r="N802" s="28">
        <f t="shared" si="29"/>
        <v>21</v>
      </c>
    </row>
    <row r="803" spans="1:15" x14ac:dyDescent="0.2">
      <c r="A803" s="24" t="s">
        <v>1987</v>
      </c>
      <c r="C803" s="68">
        <v>42870</v>
      </c>
      <c r="D803" s="23" t="s">
        <v>1988</v>
      </c>
      <c r="E803" s="24">
        <v>9.8360000000000003</v>
      </c>
      <c r="F803" s="25" t="s">
        <v>1733</v>
      </c>
      <c r="G803" s="26" t="s">
        <v>1991</v>
      </c>
      <c r="H803" s="25">
        <v>1160</v>
      </c>
      <c r="I803" s="27">
        <v>1.5</v>
      </c>
      <c r="J803" s="27">
        <v>26880</v>
      </c>
      <c r="K803" s="28">
        <f t="shared" si="28"/>
        <v>76800</v>
      </c>
      <c r="N803" s="28">
        <f t="shared" si="29"/>
        <v>1.5</v>
      </c>
    </row>
    <row r="804" spans="1:15" x14ac:dyDescent="0.2">
      <c r="D804" s="23" t="s">
        <v>1989</v>
      </c>
      <c r="E804" s="24">
        <v>9.6240000000000006</v>
      </c>
      <c r="F804" s="25" t="s">
        <v>129</v>
      </c>
      <c r="G804" s="26" t="s">
        <v>129</v>
      </c>
      <c r="H804" s="25">
        <v>1160</v>
      </c>
      <c r="K804" s="28">
        <f t="shared" si="28"/>
        <v>0</v>
      </c>
      <c r="N804" s="28">
        <f t="shared" si="29"/>
        <v>0</v>
      </c>
    </row>
    <row r="805" spans="1:15" s="41" customFormat="1" x14ac:dyDescent="0.2">
      <c r="A805" s="40"/>
      <c r="B805" s="38"/>
      <c r="C805" s="70"/>
      <c r="D805" s="39" t="s">
        <v>1990</v>
      </c>
      <c r="E805" s="40">
        <v>3.3940000000000001</v>
      </c>
      <c r="F805" s="41" t="s">
        <v>129</v>
      </c>
      <c r="G805" s="42" t="s">
        <v>129</v>
      </c>
      <c r="H805" s="41">
        <v>1170</v>
      </c>
      <c r="I805" s="43"/>
      <c r="J805" s="43"/>
      <c r="K805" s="44">
        <f t="shared" si="28"/>
        <v>0</v>
      </c>
      <c r="L805" s="45"/>
      <c r="M805" s="45"/>
      <c r="N805" s="44">
        <f t="shared" si="29"/>
        <v>0</v>
      </c>
      <c r="O805" s="37"/>
    </row>
    <row r="806" spans="1:15" x14ac:dyDescent="0.2">
      <c r="N806" s="28">
        <f>SUM(N782:N805)</f>
        <v>1422.25</v>
      </c>
      <c r="O806" s="62">
        <v>63252</v>
      </c>
    </row>
    <row r="808" spans="1:15" x14ac:dyDescent="0.2">
      <c r="A808" s="24" t="s">
        <v>1992</v>
      </c>
      <c r="C808" s="68">
        <v>42870</v>
      </c>
      <c r="D808" s="23" t="s">
        <v>1988</v>
      </c>
      <c r="E808" s="24">
        <v>9.8360000000000003</v>
      </c>
      <c r="F808" s="25" t="s">
        <v>1733</v>
      </c>
      <c r="G808" s="26" t="s">
        <v>1993</v>
      </c>
      <c r="H808" s="25">
        <v>1160</v>
      </c>
      <c r="I808" s="27">
        <v>1.5</v>
      </c>
      <c r="J808" s="27">
        <v>31690</v>
      </c>
      <c r="K808" s="28">
        <f>ROUND(J808/0.35,-1)</f>
        <v>90540</v>
      </c>
      <c r="N808" s="28">
        <f>SUM(I808+M808)</f>
        <v>1.5</v>
      </c>
    </row>
    <row r="809" spans="1:15" x14ac:dyDescent="0.2">
      <c r="D809" s="23" t="s">
        <v>1989</v>
      </c>
      <c r="E809" s="24">
        <v>9.6240000000000006</v>
      </c>
      <c r="F809" s="25" t="s">
        <v>129</v>
      </c>
      <c r="G809" s="26" t="s">
        <v>129</v>
      </c>
      <c r="K809" s="28">
        <f>ROUND(J809/0.35,-1)</f>
        <v>0</v>
      </c>
      <c r="N809" s="28">
        <f>SUM(I809+M809)</f>
        <v>0</v>
      </c>
    </row>
    <row r="810" spans="1:15" x14ac:dyDescent="0.2">
      <c r="D810" s="23" t="s">
        <v>1736</v>
      </c>
      <c r="E810" s="24">
        <v>7.1499999999999994E-2</v>
      </c>
      <c r="F810" s="25" t="s">
        <v>129</v>
      </c>
      <c r="G810" s="26" t="s">
        <v>129</v>
      </c>
      <c r="K810" s="28">
        <f>ROUND(J810/0.35,-1)</f>
        <v>0</v>
      </c>
      <c r="N810" s="28">
        <f>SUM(I810+M810)</f>
        <v>0</v>
      </c>
    </row>
    <row r="811" spans="1:15" x14ac:dyDescent="0.2">
      <c r="A811" s="24">
        <v>256</v>
      </c>
      <c r="C811" s="68">
        <v>42871</v>
      </c>
      <c r="D811" s="23" t="s">
        <v>1994</v>
      </c>
      <c r="E811" s="24">
        <v>1.4448000000000001</v>
      </c>
      <c r="F811" s="25" t="s">
        <v>1995</v>
      </c>
      <c r="G811" s="26" t="s">
        <v>1996</v>
      </c>
      <c r="H811" s="25">
        <v>1220</v>
      </c>
      <c r="I811" s="27">
        <v>0.5</v>
      </c>
      <c r="J811" s="27">
        <v>10180</v>
      </c>
      <c r="K811" s="28">
        <f t="shared" si="28"/>
        <v>29090</v>
      </c>
      <c r="L811" s="29">
        <v>62000</v>
      </c>
      <c r="M811" s="29">
        <v>248</v>
      </c>
      <c r="N811" s="28">
        <f t="shared" si="29"/>
        <v>248.5</v>
      </c>
    </row>
    <row r="812" spans="1:15" x14ac:dyDescent="0.2">
      <c r="A812" s="24">
        <v>257</v>
      </c>
      <c r="C812" s="68">
        <v>42872</v>
      </c>
      <c r="D812" s="23" t="s">
        <v>1997</v>
      </c>
      <c r="E812" s="24" t="s">
        <v>1998</v>
      </c>
      <c r="F812" s="25" t="s">
        <v>1999</v>
      </c>
      <c r="G812" s="26" t="s">
        <v>2000</v>
      </c>
      <c r="H812" s="25">
        <v>3010</v>
      </c>
      <c r="I812" s="27">
        <v>0.5</v>
      </c>
      <c r="J812" s="27">
        <v>9350</v>
      </c>
      <c r="K812" s="28">
        <f t="shared" si="28"/>
        <v>26710</v>
      </c>
      <c r="L812" s="29">
        <v>29000</v>
      </c>
      <c r="M812" s="29">
        <v>116</v>
      </c>
      <c r="N812" s="28">
        <f t="shared" si="29"/>
        <v>116.5</v>
      </c>
    </row>
    <row r="813" spans="1:15" x14ac:dyDescent="0.2">
      <c r="A813" s="24">
        <v>258</v>
      </c>
      <c r="C813" s="68">
        <v>42872</v>
      </c>
      <c r="D813" s="23" t="s">
        <v>2001</v>
      </c>
      <c r="E813" s="24">
        <v>0.35120000000000001</v>
      </c>
      <c r="F813" s="25" t="s">
        <v>2002</v>
      </c>
      <c r="G813" s="26" t="s">
        <v>2003</v>
      </c>
      <c r="H813" s="25">
        <v>3010</v>
      </c>
      <c r="I813" s="27">
        <v>0.5</v>
      </c>
      <c r="J813" s="27">
        <v>19310</v>
      </c>
      <c r="K813" s="28">
        <f t="shared" si="28"/>
        <v>55170</v>
      </c>
      <c r="L813" s="29">
        <v>67000</v>
      </c>
      <c r="M813" s="29">
        <v>268</v>
      </c>
      <c r="N813" s="28">
        <f t="shared" si="29"/>
        <v>268.5</v>
      </c>
    </row>
    <row r="814" spans="1:15" x14ac:dyDescent="0.2">
      <c r="A814" s="24">
        <v>259</v>
      </c>
      <c r="C814" s="68">
        <v>42872</v>
      </c>
      <c r="D814" s="23" t="s">
        <v>2004</v>
      </c>
      <c r="E814" s="24">
        <v>0.16739999999999999</v>
      </c>
      <c r="F814" s="25" t="s">
        <v>2005</v>
      </c>
      <c r="G814" s="26" t="s">
        <v>2006</v>
      </c>
      <c r="H814" s="25">
        <v>3010</v>
      </c>
      <c r="I814" s="27">
        <v>0.5</v>
      </c>
      <c r="J814" s="27">
        <v>25610</v>
      </c>
      <c r="K814" s="28">
        <f t="shared" si="28"/>
        <v>73170</v>
      </c>
      <c r="L814" s="29">
        <v>52000</v>
      </c>
      <c r="M814" s="29">
        <v>208</v>
      </c>
      <c r="N814" s="28">
        <f t="shared" si="29"/>
        <v>208.5</v>
      </c>
    </row>
    <row r="815" spans="1:15" x14ac:dyDescent="0.2">
      <c r="A815" s="24">
        <v>260</v>
      </c>
      <c r="C815" s="68">
        <v>42872</v>
      </c>
      <c r="D815" s="23" t="s">
        <v>2007</v>
      </c>
      <c r="E815" s="24">
        <v>0.12889999999999999</v>
      </c>
      <c r="F815" s="25" t="s">
        <v>2008</v>
      </c>
      <c r="G815" s="26" t="s">
        <v>2009</v>
      </c>
      <c r="H815" s="25">
        <v>3010</v>
      </c>
      <c r="I815" s="27">
        <v>0.5</v>
      </c>
      <c r="J815" s="27">
        <v>13240</v>
      </c>
      <c r="K815" s="28">
        <f t="shared" si="28"/>
        <v>37830</v>
      </c>
      <c r="L815" s="29">
        <v>23000</v>
      </c>
      <c r="M815" s="29">
        <f>L815*0.004</f>
        <v>92</v>
      </c>
      <c r="N815" s="28">
        <f t="shared" si="29"/>
        <v>92.5</v>
      </c>
    </row>
    <row r="816" spans="1:15" x14ac:dyDescent="0.2">
      <c r="A816" s="24" t="s">
        <v>2010</v>
      </c>
      <c r="C816" s="68">
        <v>42872</v>
      </c>
      <c r="D816" s="23" t="s">
        <v>2011</v>
      </c>
      <c r="E816" s="24">
        <v>8.8200000000000001E-2</v>
      </c>
      <c r="F816" s="25" t="s">
        <v>2012</v>
      </c>
      <c r="G816" s="26" t="s">
        <v>2013</v>
      </c>
      <c r="H816" s="25">
        <v>3010</v>
      </c>
      <c r="I816" s="27">
        <v>0.5</v>
      </c>
      <c r="J816" s="27">
        <v>9040</v>
      </c>
      <c r="K816" s="28">
        <f t="shared" si="28"/>
        <v>25830</v>
      </c>
      <c r="N816" s="28">
        <f t="shared" si="29"/>
        <v>0.5</v>
      </c>
    </row>
    <row r="817" spans="1:15" x14ac:dyDescent="0.2">
      <c r="A817" s="24" t="s">
        <v>2014</v>
      </c>
      <c r="C817" s="68">
        <v>42872</v>
      </c>
      <c r="D817" s="23" t="s">
        <v>2016</v>
      </c>
      <c r="E817" s="24">
        <v>6.5699999999999995E-2</v>
      </c>
      <c r="F817" s="25" t="s">
        <v>2012</v>
      </c>
      <c r="G817" s="26" t="s">
        <v>2013</v>
      </c>
      <c r="H817" s="25">
        <v>3010</v>
      </c>
      <c r="I817" s="27">
        <v>0.5</v>
      </c>
      <c r="J817" s="27">
        <v>10050</v>
      </c>
      <c r="K817" s="28">
        <f t="shared" si="28"/>
        <v>28710</v>
      </c>
      <c r="N817" s="28">
        <f t="shared" si="29"/>
        <v>0.5</v>
      </c>
    </row>
    <row r="818" spans="1:15" x14ac:dyDescent="0.2">
      <c r="A818" s="24" t="s">
        <v>2015</v>
      </c>
      <c r="C818" s="68">
        <v>42872</v>
      </c>
      <c r="D818" s="23" t="s">
        <v>2017</v>
      </c>
      <c r="E818" s="24">
        <v>2.4805999999999999</v>
      </c>
      <c r="F818" s="25" t="s">
        <v>2012</v>
      </c>
      <c r="G818" s="26" t="s">
        <v>2013</v>
      </c>
      <c r="H818" s="25">
        <v>2040</v>
      </c>
      <c r="I818" s="27">
        <v>0.5</v>
      </c>
      <c r="J818" s="27">
        <v>9110</v>
      </c>
      <c r="K818" s="28">
        <f t="shared" si="28"/>
        <v>26030</v>
      </c>
      <c r="N818" s="28">
        <f t="shared" si="29"/>
        <v>0.5</v>
      </c>
    </row>
    <row r="819" spans="1:15" s="41" customFormat="1" x14ac:dyDescent="0.2">
      <c r="A819" s="40">
        <v>261</v>
      </c>
      <c r="B819" s="38"/>
      <c r="C819" s="70">
        <v>42872</v>
      </c>
      <c r="D819" s="39" t="s">
        <v>2018</v>
      </c>
      <c r="E819" s="40">
        <v>0.7107</v>
      </c>
      <c r="F819" s="41" t="s">
        <v>2019</v>
      </c>
      <c r="G819" s="42" t="s">
        <v>2020</v>
      </c>
      <c r="H819" s="41">
        <v>3010</v>
      </c>
      <c r="I819" s="43">
        <v>0.5</v>
      </c>
      <c r="J819" s="43">
        <v>46820</v>
      </c>
      <c r="K819" s="44">
        <f t="shared" si="28"/>
        <v>133770</v>
      </c>
      <c r="L819" s="45">
        <v>169900</v>
      </c>
      <c r="M819" s="45">
        <v>679.6</v>
      </c>
      <c r="N819" s="44">
        <f t="shared" si="29"/>
        <v>680.1</v>
      </c>
      <c r="O819" s="37"/>
    </row>
    <row r="820" spans="1:15" x14ac:dyDescent="0.2">
      <c r="N820" s="28">
        <f>SUM(N808:N819)</f>
        <v>1617.6</v>
      </c>
      <c r="O820" s="62">
        <v>63278</v>
      </c>
    </row>
    <row r="822" spans="1:15" x14ac:dyDescent="0.2">
      <c r="A822" s="24" t="s">
        <v>2021</v>
      </c>
      <c r="C822" s="68">
        <v>42873</v>
      </c>
      <c r="D822" s="23" t="s">
        <v>2022</v>
      </c>
      <c r="E822" s="24">
        <v>5.0049999999999999</v>
      </c>
      <c r="F822" s="25" t="s">
        <v>2024</v>
      </c>
      <c r="G822" s="26" t="s">
        <v>2025</v>
      </c>
      <c r="H822" s="25">
        <v>1220</v>
      </c>
      <c r="I822" s="27">
        <v>1</v>
      </c>
      <c r="J822" s="27">
        <v>34130</v>
      </c>
      <c r="K822" s="28">
        <f t="shared" si="28"/>
        <v>97510</v>
      </c>
      <c r="N822" s="28">
        <f t="shared" si="29"/>
        <v>1</v>
      </c>
    </row>
    <row r="823" spans="1:15" x14ac:dyDescent="0.2">
      <c r="D823" s="23" t="s">
        <v>2023</v>
      </c>
      <c r="E823" s="24">
        <v>1.714</v>
      </c>
      <c r="F823" s="25" t="s">
        <v>129</v>
      </c>
      <c r="G823" s="26" t="s">
        <v>129</v>
      </c>
      <c r="K823" s="28">
        <f t="shared" si="28"/>
        <v>0</v>
      </c>
      <c r="N823" s="28">
        <f t="shared" si="29"/>
        <v>0</v>
      </c>
    </row>
    <row r="824" spans="1:15" x14ac:dyDescent="0.2">
      <c r="A824" s="24">
        <v>262</v>
      </c>
      <c r="C824" s="68">
        <v>42873</v>
      </c>
      <c r="D824" s="23" t="s">
        <v>2026</v>
      </c>
      <c r="E824" s="24">
        <v>20.010999999999999</v>
      </c>
      <c r="F824" s="25" t="s">
        <v>2027</v>
      </c>
      <c r="G824" s="26" t="s">
        <v>2028</v>
      </c>
      <c r="H824" s="25">
        <v>1090</v>
      </c>
      <c r="I824" s="27">
        <v>0.5</v>
      </c>
      <c r="J824" s="27">
        <v>59950</v>
      </c>
      <c r="K824" s="28">
        <f t="shared" si="28"/>
        <v>171290</v>
      </c>
      <c r="L824" s="29">
        <v>167500</v>
      </c>
      <c r="M824" s="29">
        <v>670</v>
      </c>
      <c r="N824" s="28">
        <f t="shared" si="29"/>
        <v>670.5</v>
      </c>
    </row>
    <row r="825" spans="1:15" s="41" customFormat="1" x14ac:dyDescent="0.2">
      <c r="A825" s="40">
        <v>263</v>
      </c>
      <c r="B825" s="38"/>
      <c r="C825" s="70">
        <v>42873</v>
      </c>
      <c r="D825" s="39" t="s">
        <v>2029</v>
      </c>
      <c r="E825" s="40">
        <v>49.03</v>
      </c>
      <c r="F825" s="41" t="s">
        <v>2027</v>
      </c>
      <c r="G825" s="42" t="s">
        <v>2030</v>
      </c>
      <c r="H825" s="41">
        <v>1090</v>
      </c>
      <c r="I825" s="43">
        <v>0.5</v>
      </c>
      <c r="J825" s="43">
        <v>77220</v>
      </c>
      <c r="K825" s="44">
        <f t="shared" si="28"/>
        <v>220630</v>
      </c>
      <c r="L825" s="45">
        <v>150000</v>
      </c>
      <c r="M825" s="45">
        <v>600</v>
      </c>
      <c r="N825" s="44">
        <f t="shared" si="29"/>
        <v>600.5</v>
      </c>
      <c r="O825" s="37"/>
    </row>
    <row r="826" spans="1:15" x14ac:dyDescent="0.2">
      <c r="N826" s="28">
        <f>SUM(N822:N825)</f>
        <v>1272</v>
      </c>
      <c r="O826" s="62">
        <v>36283</v>
      </c>
    </row>
    <row r="828" spans="1:15" x14ac:dyDescent="0.2">
      <c r="A828" s="24" t="s">
        <v>2031</v>
      </c>
      <c r="C828" s="68">
        <v>42873</v>
      </c>
      <c r="D828" s="23" t="s">
        <v>2032</v>
      </c>
      <c r="E828" s="24">
        <v>0.2893</v>
      </c>
      <c r="F828" s="25" t="s">
        <v>2033</v>
      </c>
      <c r="G828" s="26" t="s">
        <v>2034</v>
      </c>
      <c r="H828" s="25">
        <v>3010</v>
      </c>
      <c r="I828" s="27">
        <v>0.5</v>
      </c>
      <c r="J828" s="27">
        <v>45240</v>
      </c>
      <c r="K828" s="28">
        <f t="shared" si="28"/>
        <v>129260</v>
      </c>
      <c r="N828" s="28">
        <f t="shared" si="29"/>
        <v>0.5</v>
      </c>
    </row>
    <row r="829" spans="1:15" x14ac:dyDescent="0.2">
      <c r="A829" s="24" t="s">
        <v>2035</v>
      </c>
      <c r="C829" s="68">
        <v>42873</v>
      </c>
      <c r="D829" s="23" t="s">
        <v>2036</v>
      </c>
      <c r="E829" s="24">
        <v>11.241</v>
      </c>
      <c r="F829" s="25" t="s">
        <v>2037</v>
      </c>
      <c r="G829" s="26" t="s">
        <v>2038</v>
      </c>
      <c r="H829" s="25">
        <v>1100</v>
      </c>
      <c r="I829" s="27">
        <v>0.5</v>
      </c>
      <c r="J829" s="27">
        <v>35020</v>
      </c>
      <c r="K829" s="28">
        <f t="shared" si="28"/>
        <v>100060</v>
      </c>
      <c r="N829" s="28">
        <f t="shared" si="29"/>
        <v>0.5</v>
      </c>
    </row>
    <row r="830" spans="1:15" x14ac:dyDescent="0.2">
      <c r="A830" s="24" t="s">
        <v>2039</v>
      </c>
      <c r="C830" s="68">
        <v>42874</v>
      </c>
      <c r="D830" s="23" t="s">
        <v>2040</v>
      </c>
      <c r="E830" s="24">
        <v>1.617</v>
      </c>
      <c r="F830" s="25" t="s">
        <v>1939</v>
      </c>
      <c r="G830" s="26" t="s">
        <v>1938</v>
      </c>
      <c r="H830" s="25">
        <v>1080</v>
      </c>
      <c r="I830" s="27">
        <v>1</v>
      </c>
      <c r="J830" s="27">
        <v>2260</v>
      </c>
      <c r="K830" s="28">
        <f t="shared" si="28"/>
        <v>6460</v>
      </c>
      <c r="N830" s="28">
        <f t="shared" si="29"/>
        <v>1</v>
      </c>
    </row>
    <row r="831" spans="1:15" x14ac:dyDescent="0.2">
      <c r="A831" s="24">
        <v>264</v>
      </c>
      <c r="C831" s="68">
        <v>42874</v>
      </c>
      <c r="D831" s="23" t="s">
        <v>2041</v>
      </c>
      <c r="E831" s="24" t="s">
        <v>263</v>
      </c>
      <c r="F831" s="25" t="s">
        <v>2042</v>
      </c>
      <c r="G831" s="26" t="s">
        <v>2043</v>
      </c>
      <c r="H831" s="25">
        <v>3010</v>
      </c>
      <c r="I831" s="27">
        <v>0.5</v>
      </c>
      <c r="J831" s="27">
        <v>19310</v>
      </c>
      <c r="K831" s="28">
        <f t="shared" si="28"/>
        <v>55170</v>
      </c>
      <c r="L831" s="29">
        <v>18000</v>
      </c>
      <c r="M831" s="29">
        <v>72</v>
      </c>
      <c r="N831" s="28">
        <f t="shared" si="29"/>
        <v>72.5</v>
      </c>
    </row>
    <row r="832" spans="1:15" x14ac:dyDescent="0.2">
      <c r="A832" s="24">
        <v>265</v>
      </c>
      <c r="C832" s="68">
        <v>42874</v>
      </c>
      <c r="D832" s="23" t="s">
        <v>2044</v>
      </c>
      <c r="E832" s="24">
        <v>0.505</v>
      </c>
      <c r="F832" s="25" t="s">
        <v>2046</v>
      </c>
      <c r="G832" s="26" t="s">
        <v>2047</v>
      </c>
      <c r="H832" s="25">
        <v>1040</v>
      </c>
      <c r="I832" s="27">
        <v>1</v>
      </c>
      <c r="J832" s="27">
        <v>32760</v>
      </c>
      <c r="K832" s="28">
        <f t="shared" si="28"/>
        <v>93600</v>
      </c>
      <c r="L832" s="29">
        <v>97000</v>
      </c>
      <c r="M832" s="29">
        <v>388</v>
      </c>
      <c r="N832" s="28">
        <f t="shared" si="29"/>
        <v>389</v>
      </c>
    </row>
    <row r="833" spans="1:15" x14ac:dyDescent="0.2">
      <c r="D833" s="23" t="s">
        <v>2045</v>
      </c>
      <c r="E833" s="24">
        <v>0.504</v>
      </c>
      <c r="F833" s="25" t="s">
        <v>129</v>
      </c>
      <c r="G833" s="26" t="s">
        <v>129</v>
      </c>
      <c r="K833" s="28">
        <f t="shared" si="28"/>
        <v>0</v>
      </c>
      <c r="N833" s="28">
        <f t="shared" si="29"/>
        <v>0</v>
      </c>
    </row>
    <row r="834" spans="1:15" x14ac:dyDescent="0.2">
      <c r="A834" s="24">
        <v>266</v>
      </c>
      <c r="C834" s="68">
        <v>42874</v>
      </c>
      <c r="D834" s="23" t="s">
        <v>884</v>
      </c>
      <c r="E834" s="24">
        <v>5.8540000000000001</v>
      </c>
      <c r="F834" s="23" t="s">
        <v>2048</v>
      </c>
      <c r="G834" s="26" t="s">
        <v>2050</v>
      </c>
      <c r="H834" s="25">
        <v>1100</v>
      </c>
      <c r="I834" s="27">
        <v>1</v>
      </c>
      <c r="J834" s="27">
        <v>22650</v>
      </c>
      <c r="K834" s="28">
        <f t="shared" si="28"/>
        <v>64710</v>
      </c>
      <c r="L834" s="29">
        <v>75000</v>
      </c>
      <c r="M834" s="29">
        <f>L834*0.004</f>
        <v>300</v>
      </c>
      <c r="N834" s="28">
        <f t="shared" si="29"/>
        <v>301</v>
      </c>
      <c r="O834" s="62" t="s">
        <v>2051</v>
      </c>
    </row>
    <row r="835" spans="1:15" x14ac:dyDescent="0.2">
      <c r="D835" s="23" t="s">
        <v>2049</v>
      </c>
      <c r="E835" s="24">
        <v>8.4400000000000003E-2</v>
      </c>
      <c r="F835" s="25" t="s">
        <v>129</v>
      </c>
      <c r="G835" s="26" t="s">
        <v>129</v>
      </c>
      <c r="H835" s="25">
        <v>3010</v>
      </c>
      <c r="K835" s="28">
        <f t="shared" si="28"/>
        <v>0</v>
      </c>
      <c r="N835" s="28">
        <f t="shared" si="29"/>
        <v>0</v>
      </c>
    </row>
    <row r="836" spans="1:15" x14ac:dyDescent="0.2">
      <c r="A836" s="24" t="s">
        <v>2058</v>
      </c>
      <c r="C836" s="68">
        <v>42877</v>
      </c>
      <c r="D836" s="23" t="s">
        <v>2059</v>
      </c>
      <c r="E836" s="24">
        <v>4</v>
      </c>
      <c r="F836" s="25" t="s">
        <v>2062</v>
      </c>
      <c r="G836" s="26" t="s">
        <v>2063</v>
      </c>
      <c r="H836" s="25">
        <v>1210</v>
      </c>
      <c r="I836" s="27">
        <v>1.5</v>
      </c>
      <c r="J836" s="27">
        <v>217670</v>
      </c>
      <c r="K836" s="28">
        <f t="shared" si="28"/>
        <v>621910</v>
      </c>
      <c r="N836" s="28">
        <f t="shared" si="29"/>
        <v>1.5</v>
      </c>
    </row>
    <row r="837" spans="1:15" x14ac:dyDescent="0.2">
      <c r="D837" s="23" t="s">
        <v>2060</v>
      </c>
      <c r="E837" s="24">
        <v>63.33</v>
      </c>
      <c r="F837" s="25" t="s">
        <v>129</v>
      </c>
      <c r="G837" s="26" t="s">
        <v>129</v>
      </c>
      <c r="K837" s="28">
        <f t="shared" si="28"/>
        <v>0</v>
      </c>
      <c r="N837" s="28">
        <f t="shared" si="29"/>
        <v>0</v>
      </c>
    </row>
    <row r="838" spans="1:15" x14ac:dyDescent="0.2">
      <c r="D838" s="23" t="s">
        <v>2061</v>
      </c>
      <c r="E838" s="24">
        <v>109.61199999999999</v>
      </c>
      <c r="F838" s="25" t="s">
        <v>129</v>
      </c>
      <c r="G838" s="26" t="s">
        <v>129</v>
      </c>
      <c r="K838" s="28">
        <f t="shared" si="28"/>
        <v>0</v>
      </c>
      <c r="N838" s="28">
        <f t="shared" si="29"/>
        <v>0</v>
      </c>
    </row>
    <row r="839" spans="1:15" x14ac:dyDescent="0.2">
      <c r="A839" s="24">
        <v>268</v>
      </c>
      <c r="C839" s="68">
        <v>42877</v>
      </c>
      <c r="D839" s="23" t="s">
        <v>2064</v>
      </c>
      <c r="E839" s="24">
        <v>42.987000000000002</v>
      </c>
      <c r="F839" s="25" t="s">
        <v>911</v>
      </c>
      <c r="G839" s="26" t="s">
        <v>2065</v>
      </c>
      <c r="H839" s="25">
        <v>1220</v>
      </c>
      <c r="I839" s="27">
        <v>1</v>
      </c>
      <c r="J839" s="27">
        <v>111250</v>
      </c>
      <c r="K839" s="28">
        <f t="shared" si="28"/>
        <v>317860</v>
      </c>
      <c r="L839" s="29">
        <v>510000</v>
      </c>
      <c r="M839" s="29">
        <f>L839*0.004</f>
        <v>2040</v>
      </c>
      <c r="N839" s="28">
        <f t="shared" si="29"/>
        <v>2041</v>
      </c>
    </row>
    <row r="840" spans="1:15" x14ac:dyDescent="0.2">
      <c r="D840" s="23" t="s">
        <v>1946</v>
      </c>
      <c r="E840" s="24">
        <v>4.6059999999999999</v>
      </c>
      <c r="F840" s="25" t="s">
        <v>129</v>
      </c>
      <c r="G840" s="26" t="s">
        <v>129</v>
      </c>
      <c r="K840" s="28">
        <f t="shared" si="28"/>
        <v>0</v>
      </c>
      <c r="N840" s="28">
        <f t="shared" si="29"/>
        <v>0</v>
      </c>
    </row>
    <row r="841" spans="1:15" x14ac:dyDescent="0.2">
      <c r="A841" s="24" t="s">
        <v>2066</v>
      </c>
      <c r="C841" s="68">
        <v>42877</v>
      </c>
      <c r="D841" s="23" t="s">
        <v>2067</v>
      </c>
      <c r="E841" s="24">
        <v>0.31850000000000001</v>
      </c>
      <c r="F841" s="25" t="s">
        <v>2069</v>
      </c>
      <c r="G841" s="26" t="s">
        <v>2070</v>
      </c>
      <c r="H841" s="25">
        <v>2050</v>
      </c>
      <c r="I841" s="27">
        <v>1</v>
      </c>
      <c r="J841" s="27">
        <v>16240</v>
      </c>
      <c r="K841" s="28">
        <f t="shared" si="28"/>
        <v>46400</v>
      </c>
      <c r="N841" s="28">
        <f t="shared" si="29"/>
        <v>1</v>
      </c>
    </row>
    <row r="842" spans="1:15" s="41" customFormat="1" x14ac:dyDescent="0.2">
      <c r="A842" s="40"/>
      <c r="B842" s="38"/>
      <c r="C842" s="70"/>
      <c r="D842" s="39" t="s">
        <v>2068</v>
      </c>
      <c r="E842" s="40">
        <v>0.31850000000000001</v>
      </c>
      <c r="F842" s="41" t="s">
        <v>129</v>
      </c>
      <c r="G842" s="42" t="s">
        <v>129</v>
      </c>
      <c r="I842" s="43"/>
      <c r="J842" s="43"/>
      <c r="K842" s="44">
        <f t="shared" si="28"/>
        <v>0</v>
      </c>
      <c r="L842" s="45"/>
      <c r="M842" s="45"/>
      <c r="N842" s="44">
        <f t="shared" si="29"/>
        <v>0</v>
      </c>
      <c r="O842" s="37"/>
    </row>
    <row r="843" spans="1:15" x14ac:dyDescent="0.2">
      <c r="N843" s="28">
        <f>SUM(N828:N842)</f>
        <v>2808</v>
      </c>
      <c r="O843" s="62">
        <v>36315</v>
      </c>
    </row>
    <row r="845" spans="1:15" x14ac:dyDescent="0.2">
      <c r="A845" s="24" t="s">
        <v>2071</v>
      </c>
      <c r="C845" s="68">
        <v>42877</v>
      </c>
      <c r="D845" s="23" t="s">
        <v>2072</v>
      </c>
      <c r="E845" s="24">
        <v>0.13089999999999999</v>
      </c>
      <c r="F845" s="25" t="s">
        <v>2073</v>
      </c>
      <c r="G845" s="26" t="s">
        <v>2074</v>
      </c>
      <c r="H845" s="25">
        <v>3010</v>
      </c>
      <c r="I845" s="27">
        <v>0.5</v>
      </c>
      <c r="J845" s="27">
        <v>10600</v>
      </c>
      <c r="K845" s="28">
        <f t="shared" si="28"/>
        <v>30290</v>
      </c>
      <c r="N845" s="28">
        <f t="shared" si="29"/>
        <v>0.5</v>
      </c>
    </row>
    <row r="846" spans="1:15" x14ac:dyDescent="0.2">
      <c r="A846" s="24" t="s">
        <v>2075</v>
      </c>
      <c r="C846" s="68">
        <v>42877</v>
      </c>
      <c r="D846" s="23" t="s">
        <v>2076</v>
      </c>
      <c r="E846" s="24">
        <v>0.2029</v>
      </c>
      <c r="F846" s="25" t="s">
        <v>2077</v>
      </c>
      <c r="G846" s="26" t="s">
        <v>2078</v>
      </c>
      <c r="H846" s="25">
        <v>3010</v>
      </c>
      <c r="I846" s="27">
        <v>0.5</v>
      </c>
      <c r="J846" s="27">
        <v>2210</v>
      </c>
      <c r="K846" s="28">
        <f t="shared" si="28"/>
        <v>6310</v>
      </c>
      <c r="N846" s="28">
        <f t="shared" si="29"/>
        <v>0.5</v>
      </c>
    </row>
    <row r="847" spans="1:15" x14ac:dyDescent="0.2">
      <c r="A847" s="24" t="s">
        <v>2079</v>
      </c>
      <c r="C847" s="68">
        <v>42877</v>
      </c>
      <c r="D847" s="23" t="s">
        <v>2080</v>
      </c>
      <c r="E847" s="24">
        <v>0.44769999999999999</v>
      </c>
      <c r="F847" s="25" t="s">
        <v>2081</v>
      </c>
      <c r="G847" s="26" t="s">
        <v>2082</v>
      </c>
      <c r="H847" s="25">
        <v>3010</v>
      </c>
      <c r="I847" s="27">
        <v>0.5</v>
      </c>
      <c r="J847" s="27">
        <v>114620</v>
      </c>
      <c r="K847" s="28">
        <f t="shared" si="28"/>
        <v>327490</v>
      </c>
      <c r="N847" s="28">
        <f t="shared" si="29"/>
        <v>0.5</v>
      </c>
    </row>
    <row r="848" spans="1:15" x14ac:dyDescent="0.2">
      <c r="A848" s="24">
        <v>269</v>
      </c>
      <c r="C848" s="68">
        <v>42877</v>
      </c>
      <c r="D848" s="23" t="s">
        <v>2083</v>
      </c>
      <c r="E848" s="24">
        <v>0.36780000000000002</v>
      </c>
      <c r="F848" s="25" t="s">
        <v>2084</v>
      </c>
      <c r="G848" s="26" t="s">
        <v>2085</v>
      </c>
      <c r="H848" s="25">
        <v>3010</v>
      </c>
      <c r="I848" s="27">
        <v>0.5</v>
      </c>
      <c r="J848" s="27">
        <v>20120</v>
      </c>
      <c r="K848" s="28">
        <f t="shared" si="28"/>
        <v>57490</v>
      </c>
      <c r="L848" s="29">
        <v>110000</v>
      </c>
      <c r="M848" s="29">
        <v>440</v>
      </c>
      <c r="N848" s="28">
        <f t="shared" si="29"/>
        <v>440.5</v>
      </c>
    </row>
    <row r="849" spans="1:15" x14ac:dyDescent="0.2">
      <c r="A849" s="24" t="s">
        <v>2090</v>
      </c>
      <c r="C849" s="68">
        <v>42877</v>
      </c>
      <c r="D849" s="23" t="s">
        <v>2091</v>
      </c>
      <c r="E849" s="24">
        <v>0.41360000000000002</v>
      </c>
      <c r="F849" s="25" t="s">
        <v>2092</v>
      </c>
      <c r="G849" s="26" t="s">
        <v>2093</v>
      </c>
      <c r="H849" s="25">
        <v>1110</v>
      </c>
      <c r="I849" s="27">
        <v>0.5</v>
      </c>
      <c r="J849" s="27">
        <v>470</v>
      </c>
      <c r="K849" s="28">
        <f t="shared" si="28"/>
        <v>1340</v>
      </c>
      <c r="N849" s="28">
        <f t="shared" si="29"/>
        <v>0.5</v>
      </c>
    </row>
    <row r="850" spans="1:15" x14ac:dyDescent="0.2">
      <c r="A850" s="24">
        <v>270</v>
      </c>
      <c r="C850" s="68">
        <v>42878</v>
      </c>
      <c r="D850" s="23" t="s">
        <v>2086</v>
      </c>
      <c r="E850" s="24">
        <v>0.17219999999999999</v>
      </c>
      <c r="F850" s="25" t="s">
        <v>2087</v>
      </c>
      <c r="G850" s="26" t="s">
        <v>2088</v>
      </c>
      <c r="H850" s="25">
        <v>3010</v>
      </c>
      <c r="I850" s="27">
        <v>0.5</v>
      </c>
      <c r="J850" s="27">
        <v>25090</v>
      </c>
      <c r="K850" s="28">
        <f t="shared" si="28"/>
        <v>71690</v>
      </c>
      <c r="L850" s="29">
        <v>37235</v>
      </c>
      <c r="M850" s="29">
        <f>L850*0.004</f>
        <v>148.94</v>
      </c>
      <c r="N850" s="28">
        <f t="shared" si="29"/>
        <v>149.44</v>
      </c>
    </row>
    <row r="851" spans="1:15" x14ac:dyDescent="0.2">
      <c r="A851" s="24" t="s">
        <v>2098</v>
      </c>
      <c r="C851" s="68">
        <v>42878</v>
      </c>
      <c r="D851" s="23" t="s">
        <v>2102</v>
      </c>
      <c r="E851" s="24">
        <v>0.21210000000000001</v>
      </c>
      <c r="F851" s="25" t="s">
        <v>2104</v>
      </c>
      <c r="G851" s="26" t="s">
        <v>2105</v>
      </c>
      <c r="H851" s="25">
        <v>1140</v>
      </c>
      <c r="I851" s="27">
        <v>1</v>
      </c>
      <c r="J851" s="27">
        <v>16220</v>
      </c>
      <c r="K851" s="28">
        <f t="shared" ref="K851:K905" si="30">ROUND(J851/0.35,-1)</f>
        <v>46340</v>
      </c>
      <c r="N851" s="28">
        <f t="shared" ref="N851:N905" si="31">SUM(I851+M851)</f>
        <v>1</v>
      </c>
    </row>
    <row r="852" spans="1:15" x14ac:dyDescent="0.2">
      <c r="D852" s="23" t="s">
        <v>2103</v>
      </c>
      <c r="E852" s="24">
        <v>0.21210000000000001</v>
      </c>
      <c r="F852" s="25" t="s">
        <v>129</v>
      </c>
      <c r="G852" s="26" t="s">
        <v>129</v>
      </c>
      <c r="K852" s="28">
        <f t="shared" si="30"/>
        <v>0</v>
      </c>
      <c r="N852" s="28">
        <f t="shared" si="31"/>
        <v>0</v>
      </c>
    </row>
    <row r="853" spans="1:15" x14ac:dyDescent="0.2">
      <c r="A853" s="24" t="s">
        <v>2097</v>
      </c>
      <c r="C853" s="68">
        <v>42878</v>
      </c>
      <c r="D853" s="23" t="s">
        <v>2099</v>
      </c>
      <c r="E853" s="24">
        <v>0.2515</v>
      </c>
      <c r="F853" s="25" t="s">
        <v>2100</v>
      </c>
      <c r="G853" s="26" t="s">
        <v>2101</v>
      </c>
      <c r="H853" s="25">
        <v>3010</v>
      </c>
      <c r="I853" s="27">
        <v>0.5</v>
      </c>
      <c r="J853" s="27">
        <v>23100</v>
      </c>
      <c r="K853" s="28">
        <f t="shared" ref="K853" si="32">ROUND(J853/0.35,-1)</f>
        <v>66000</v>
      </c>
      <c r="N853" s="28">
        <f t="shared" ref="N853" si="33">SUM(I853+M853)</f>
        <v>0.5</v>
      </c>
    </row>
    <row r="854" spans="1:15" x14ac:dyDescent="0.2">
      <c r="D854" s="23" t="s">
        <v>879</v>
      </c>
      <c r="E854" s="24">
        <v>0.13039999999999999</v>
      </c>
      <c r="F854" s="25" t="s">
        <v>129</v>
      </c>
      <c r="G854" s="26" t="s">
        <v>129</v>
      </c>
      <c r="K854" s="28">
        <f t="shared" si="30"/>
        <v>0</v>
      </c>
      <c r="N854" s="28">
        <f t="shared" si="31"/>
        <v>0</v>
      </c>
    </row>
    <row r="855" spans="1:15" x14ac:dyDescent="0.2">
      <c r="A855" s="24">
        <v>272</v>
      </c>
      <c r="C855" s="68">
        <v>42878</v>
      </c>
      <c r="D855" s="23" t="s">
        <v>2108</v>
      </c>
      <c r="E855" s="50">
        <v>0.1522</v>
      </c>
      <c r="F855" s="25" t="s">
        <v>2111</v>
      </c>
      <c r="G855" s="26" t="s">
        <v>2112</v>
      </c>
      <c r="H855" s="25">
        <v>3010</v>
      </c>
      <c r="I855" s="27">
        <v>1.5</v>
      </c>
      <c r="J855" s="27">
        <v>47080</v>
      </c>
      <c r="K855" s="28">
        <f t="shared" si="30"/>
        <v>134510</v>
      </c>
      <c r="L855" s="29">
        <v>160000</v>
      </c>
      <c r="M855" s="29">
        <v>640</v>
      </c>
      <c r="N855" s="28">
        <f t="shared" si="31"/>
        <v>641.5</v>
      </c>
    </row>
    <row r="856" spans="1:15" x14ac:dyDescent="0.2">
      <c r="D856" s="23" t="s">
        <v>2109</v>
      </c>
      <c r="E856" s="50">
        <v>0.1492</v>
      </c>
      <c r="F856" s="25" t="s">
        <v>129</v>
      </c>
      <c r="G856" s="26" t="s">
        <v>129</v>
      </c>
      <c r="K856" s="28">
        <f t="shared" si="30"/>
        <v>0</v>
      </c>
      <c r="N856" s="28">
        <f t="shared" si="31"/>
        <v>0</v>
      </c>
    </row>
    <row r="857" spans="1:15" s="41" customFormat="1" x14ac:dyDescent="0.2">
      <c r="A857" s="40"/>
      <c r="B857" s="38"/>
      <c r="C857" s="70"/>
      <c r="D857" s="39" t="s">
        <v>2110</v>
      </c>
      <c r="E857" s="37">
        <v>7.46E-2</v>
      </c>
      <c r="F857" s="41" t="s">
        <v>129</v>
      </c>
      <c r="G857" s="42" t="s">
        <v>129</v>
      </c>
      <c r="I857" s="43"/>
      <c r="J857" s="43"/>
      <c r="K857" s="44">
        <f t="shared" si="30"/>
        <v>0</v>
      </c>
      <c r="L857" s="45"/>
      <c r="M857" s="45"/>
      <c r="N857" s="44">
        <f t="shared" si="31"/>
        <v>0</v>
      </c>
      <c r="O857" s="37"/>
    </row>
    <row r="858" spans="1:15" x14ac:dyDescent="0.2">
      <c r="N858" s="28">
        <f>SUM(N845:N857)</f>
        <v>1234.94</v>
      </c>
      <c r="O858" s="62">
        <v>63342</v>
      </c>
    </row>
    <row r="860" spans="1:15" x14ac:dyDescent="0.2">
      <c r="A860" s="24">
        <v>267</v>
      </c>
      <c r="C860" s="68">
        <v>42877</v>
      </c>
      <c r="D860" s="23" t="s">
        <v>2052</v>
      </c>
      <c r="E860" s="24">
        <v>9.1399999999999995E-2</v>
      </c>
      <c r="F860" s="25" t="s">
        <v>2056</v>
      </c>
      <c r="G860" s="26" t="s">
        <v>2057</v>
      </c>
      <c r="H860" s="25">
        <v>2040</v>
      </c>
      <c r="I860" s="27">
        <v>2</v>
      </c>
      <c r="J860" s="27">
        <v>44700</v>
      </c>
      <c r="K860" s="28">
        <f t="shared" ref="K860:K864" si="34">ROUND(J860/0.35,-1)</f>
        <v>127710</v>
      </c>
      <c r="L860" s="29">
        <v>10287.82</v>
      </c>
      <c r="M860" s="29">
        <v>41.15</v>
      </c>
      <c r="N860" s="28">
        <f t="shared" ref="N860:N864" si="35">SUM(I860+M860)</f>
        <v>43.15</v>
      </c>
    </row>
    <row r="861" spans="1:15" x14ac:dyDescent="0.2">
      <c r="D861" s="23" t="s">
        <v>2053</v>
      </c>
      <c r="E861" s="24">
        <v>7.9299999999999995E-2</v>
      </c>
      <c r="F861" s="25" t="s">
        <v>129</v>
      </c>
      <c r="G861" s="26" t="s">
        <v>129</v>
      </c>
      <c r="K861" s="28">
        <f t="shared" si="34"/>
        <v>0</v>
      </c>
      <c r="N861" s="28">
        <f t="shared" si="35"/>
        <v>0</v>
      </c>
      <c r="O861" s="51"/>
    </row>
    <row r="862" spans="1:15" x14ac:dyDescent="0.2">
      <c r="D862" s="23" t="s">
        <v>2054</v>
      </c>
      <c r="E862" s="24">
        <v>9.1399999999999995E-2</v>
      </c>
      <c r="F862" s="25" t="s">
        <v>129</v>
      </c>
      <c r="G862" s="26" t="s">
        <v>129</v>
      </c>
      <c r="K862" s="28">
        <f t="shared" si="34"/>
        <v>0</v>
      </c>
      <c r="N862" s="28">
        <f t="shared" si="35"/>
        <v>0</v>
      </c>
    </row>
    <row r="863" spans="1:15" x14ac:dyDescent="0.2">
      <c r="D863" s="23" t="s">
        <v>2055</v>
      </c>
      <c r="E863" s="24">
        <v>1.6999999999999999E-3</v>
      </c>
      <c r="F863" s="25" t="s">
        <v>129</v>
      </c>
      <c r="G863" s="26" t="s">
        <v>129</v>
      </c>
      <c r="K863" s="28">
        <f t="shared" si="34"/>
        <v>0</v>
      </c>
      <c r="N863" s="28">
        <f t="shared" si="35"/>
        <v>0</v>
      </c>
    </row>
    <row r="864" spans="1:15" x14ac:dyDescent="0.2">
      <c r="A864" s="24" t="s">
        <v>2089</v>
      </c>
      <c r="C864" s="68">
        <v>42878</v>
      </c>
      <c r="D864" s="23" t="s">
        <v>2094</v>
      </c>
      <c r="E864" s="24">
        <v>1.7569999999999999</v>
      </c>
      <c r="F864" s="25" t="s">
        <v>2095</v>
      </c>
      <c r="G864" s="26" t="s">
        <v>2096</v>
      </c>
      <c r="H864" s="25">
        <v>3010</v>
      </c>
      <c r="I864" s="27">
        <v>0.5</v>
      </c>
      <c r="J864" s="27">
        <v>254550</v>
      </c>
      <c r="K864" s="28">
        <f t="shared" si="34"/>
        <v>727290</v>
      </c>
      <c r="N864" s="28">
        <f t="shared" si="35"/>
        <v>0.5</v>
      </c>
    </row>
    <row r="865" spans="1:14" x14ac:dyDescent="0.2">
      <c r="A865" s="24">
        <v>273</v>
      </c>
      <c r="C865" s="68">
        <v>42878</v>
      </c>
      <c r="D865" s="23" t="s">
        <v>2113</v>
      </c>
      <c r="E865" s="24">
        <v>1.9770000000000001</v>
      </c>
      <c r="F865" s="25" t="s">
        <v>2115</v>
      </c>
      <c r="G865" s="26" t="s">
        <v>2116</v>
      </c>
      <c r="H865" s="25">
        <v>1200</v>
      </c>
      <c r="I865" s="27">
        <v>1</v>
      </c>
      <c r="J865" s="27">
        <v>42320</v>
      </c>
      <c r="K865" s="28">
        <f t="shared" si="30"/>
        <v>120910</v>
      </c>
      <c r="L865" s="29">
        <v>137000</v>
      </c>
      <c r="M865" s="29">
        <f>L865*0.004</f>
        <v>548</v>
      </c>
      <c r="N865" s="28">
        <f t="shared" si="31"/>
        <v>549</v>
      </c>
    </row>
    <row r="866" spans="1:14" x14ac:dyDescent="0.2">
      <c r="D866" s="23" t="s">
        <v>2114</v>
      </c>
      <c r="E866" s="24">
        <v>5.0510000000000002</v>
      </c>
      <c r="F866" s="25" t="s">
        <v>129</v>
      </c>
      <c r="G866" s="26" t="s">
        <v>129</v>
      </c>
      <c r="K866" s="28">
        <f t="shared" si="30"/>
        <v>0</v>
      </c>
      <c r="N866" s="28">
        <f t="shared" si="31"/>
        <v>0</v>
      </c>
    </row>
    <row r="867" spans="1:14" x14ac:dyDescent="0.2">
      <c r="A867" s="24" t="s">
        <v>2117</v>
      </c>
      <c r="C867" s="68">
        <v>42878</v>
      </c>
      <c r="D867" s="23" t="s">
        <v>2118</v>
      </c>
      <c r="E867" s="24">
        <v>0.1711</v>
      </c>
      <c r="F867" s="25" t="s">
        <v>2119</v>
      </c>
      <c r="G867" s="26" t="s">
        <v>2120</v>
      </c>
      <c r="H867" s="25">
        <v>3010</v>
      </c>
      <c r="I867" s="27">
        <v>0.5</v>
      </c>
      <c r="J867" s="27">
        <v>30440</v>
      </c>
      <c r="K867" s="28">
        <f t="shared" si="30"/>
        <v>86970</v>
      </c>
      <c r="N867" s="28">
        <f t="shared" si="31"/>
        <v>0.5</v>
      </c>
    </row>
    <row r="869" spans="1:14" x14ac:dyDescent="0.2">
      <c r="A869" s="24">
        <v>275</v>
      </c>
      <c r="C869" s="68">
        <v>42878</v>
      </c>
      <c r="D869" s="23" t="s">
        <v>2125</v>
      </c>
      <c r="E869" s="24">
        <v>31.146999999999998</v>
      </c>
      <c r="F869" s="25" t="s">
        <v>2127</v>
      </c>
      <c r="G869" s="26" t="s">
        <v>2128</v>
      </c>
      <c r="H869" s="25">
        <v>1220</v>
      </c>
      <c r="I869" s="27">
        <v>1</v>
      </c>
      <c r="J869" s="27">
        <v>41350</v>
      </c>
      <c r="K869" s="28">
        <f t="shared" si="30"/>
        <v>118140</v>
      </c>
      <c r="L869" s="29">
        <v>197835.86</v>
      </c>
      <c r="M869" s="29">
        <f>L869*0.004</f>
        <v>791.34343999999999</v>
      </c>
      <c r="N869" s="28">
        <f t="shared" si="31"/>
        <v>792.34343999999999</v>
      </c>
    </row>
    <row r="870" spans="1:14" x14ac:dyDescent="0.2">
      <c r="D870" s="23" t="s">
        <v>2126</v>
      </c>
      <c r="E870" s="24">
        <v>0.68500000000000005</v>
      </c>
      <c r="F870" s="25" t="s">
        <v>129</v>
      </c>
      <c r="G870" s="26" t="s">
        <v>129</v>
      </c>
      <c r="K870" s="28">
        <f t="shared" si="30"/>
        <v>0</v>
      </c>
      <c r="N870" s="28">
        <f t="shared" si="31"/>
        <v>0</v>
      </c>
    </row>
    <row r="871" spans="1:14" x14ac:dyDescent="0.2">
      <c r="A871" s="24">
        <v>276</v>
      </c>
      <c r="C871" s="68">
        <v>42878</v>
      </c>
      <c r="D871" s="23" t="s">
        <v>2129</v>
      </c>
      <c r="E871" s="24">
        <v>2.69</v>
      </c>
      <c r="F871" s="25" t="s">
        <v>2130</v>
      </c>
      <c r="G871" s="26" t="s">
        <v>2131</v>
      </c>
      <c r="H871" s="25">
        <v>1070</v>
      </c>
      <c r="I871" s="27">
        <v>0.5</v>
      </c>
      <c r="J871" s="27">
        <v>25020</v>
      </c>
      <c r="K871" s="28">
        <f t="shared" si="30"/>
        <v>71490</v>
      </c>
      <c r="L871" s="29">
        <v>118000</v>
      </c>
      <c r="M871" s="29">
        <v>472</v>
      </c>
      <c r="N871" s="28">
        <f t="shared" si="31"/>
        <v>472.5</v>
      </c>
    </row>
    <row r="872" spans="1:14" x14ac:dyDescent="0.2">
      <c r="A872" s="24">
        <v>277</v>
      </c>
      <c r="C872" s="68">
        <v>42878</v>
      </c>
      <c r="D872" s="23" t="s">
        <v>2094</v>
      </c>
      <c r="E872" s="24">
        <v>1.7569999999999999</v>
      </c>
      <c r="F872" s="26" t="s">
        <v>2096</v>
      </c>
      <c r="G872" s="26" t="s">
        <v>2132</v>
      </c>
      <c r="H872" s="25">
        <v>3010</v>
      </c>
      <c r="I872" s="27">
        <v>0.5</v>
      </c>
      <c r="J872" s="27">
        <v>254550</v>
      </c>
      <c r="K872" s="28">
        <f t="shared" si="30"/>
        <v>727290</v>
      </c>
      <c r="L872" s="29">
        <v>2048274</v>
      </c>
      <c r="M872" s="29">
        <f>L872*0.004</f>
        <v>8193.0959999999995</v>
      </c>
      <c r="N872" s="28">
        <f t="shared" si="31"/>
        <v>8193.5959999999995</v>
      </c>
    </row>
    <row r="873" spans="1:14" x14ac:dyDescent="0.2">
      <c r="A873" s="24">
        <v>278</v>
      </c>
      <c r="C873" s="68">
        <v>42879</v>
      </c>
      <c r="D873" s="23" t="s">
        <v>2133</v>
      </c>
      <c r="E873" s="24">
        <v>1.1735</v>
      </c>
      <c r="F873" s="25" t="s">
        <v>2134</v>
      </c>
      <c r="G873" s="26" t="s">
        <v>2135</v>
      </c>
      <c r="H873" s="25">
        <v>1050</v>
      </c>
      <c r="I873" s="27">
        <v>0.5</v>
      </c>
      <c r="J873" s="27">
        <v>39890</v>
      </c>
      <c r="K873" s="28">
        <f t="shared" si="30"/>
        <v>113970</v>
      </c>
      <c r="L873" s="29">
        <v>200000</v>
      </c>
      <c r="M873" s="29">
        <v>800</v>
      </c>
      <c r="N873" s="28">
        <f t="shared" si="31"/>
        <v>800.5</v>
      </c>
    </row>
    <row r="874" spans="1:14" x14ac:dyDescent="0.2">
      <c r="A874" s="24">
        <v>279</v>
      </c>
      <c r="C874" s="68">
        <v>42879</v>
      </c>
      <c r="D874" s="23" t="s">
        <v>2136</v>
      </c>
      <c r="E874" s="24" t="s">
        <v>2138</v>
      </c>
      <c r="F874" s="25" t="s">
        <v>2139</v>
      </c>
      <c r="G874" s="26" t="s">
        <v>2140</v>
      </c>
      <c r="H874" s="25">
        <v>2050</v>
      </c>
      <c r="I874" s="27">
        <v>1</v>
      </c>
      <c r="J874" s="27">
        <v>28990</v>
      </c>
      <c r="K874" s="28">
        <f t="shared" si="30"/>
        <v>82830</v>
      </c>
      <c r="L874" s="29">
        <v>114900</v>
      </c>
      <c r="M874" s="29">
        <v>459.6</v>
      </c>
      <c r="N874" s="28">
        <f t="shared" si="31"/>
        <v>460.6</v>
      </c>
    </row>
    <row r="875" spans="1:14" x14ac:dyDescent="0.2">
      <c r="D875" s="23" t="s">
        <v>2137</v>
      </c>
      <c r="E875" s="24">
        <v>0.86</v>
      </c>
      <c r="F875" s="25" t="s">
        <v>129</v>
      </c>
      <c r="G875" s="26" t="s">
        <v>129</v>
      </c>
      <c r="K875" s="28">
        <f t="shared" si="30"/>
        <v>0</v>
      </c>
      <c r="N875" s="28">
        <f t="shared" si="31"/>
        <v>0</v>
      </c>
    </row>
    <row r="876" spans="1:14" x14ac:dyDescent="0.2">
      <c r="A876" s="24">
        <v>280</v>
      </c>
      <c r="C876" s="68">
        <v>42879</v>
      </c>
      <c r="D876" s="23" t="s">
        <v>2144</v>
      </c>
      <c r="E876" s="24">
        <v>11.8765</v>
      </c>
      <c r="F876" s="25" t="s">
        <v>334</v>
      </c>
      <c r="G876" s="26" t="s">
        <v>2147</v>
      </c>
      <c r="H876" s="25">
        <v>1020</v>
      </c>
      <c r="I876" s="27">
        <v>1.5</v>
      </c>
      <c r="J876" s="27">
        <v>26790</v>
      </c>
      <c r="K876" s="28">
        <f t="shared" si="30"/>
        <v>76540</v>
      </c>
      <c r="L876" s="29">
        <v>105029.1</v>
      </c>
      <c r="M876" s="29">
        <f>L876*0.004</f>
        <v>420.11640000000006</v>
      </c>
      <c r="N876" s="28">
        <f t="shared" si="31"/>
        <v>421.61640000000006</v>
      </c>
    </row>
    <row r="877" spans="1:14" x14ac:dyDescent="0.2">
      <c r="D877" s="23" t="s">
        <v>2145</v>
      </c>
      <c r="E877" s="24">
        <v>1.9530000000000001</v>
      </c>
      <c r="F877" s="25" t="s">
        <v>129</v>
      </c>
      <c r="G877" s="26" t="s">
        <v>129</v>
      </c>
      <c r="K877" s="28">
        <f t="shared" si="30"/>
        <v>0</v>
      </c>
      <c r="N877" s="28">
        <f t="shared" si="31"/>
        <v>0</v>
      </c>
    </row>
    <row r="878" spans="1:14" x14ac:dyDescent="0.2">
      <c r="D878" s="23" t="s">
        <v>2146</v>
      </c>
      <c r="E878" s="24">
        <v>9.0899000000000001</v>
      </c>
      <c r="F878" s="25" t="s">
        <v>129</v>
      </c>
      <c r="G878" s="26" t="s">
        <v>129</v>
      </c>
      <c r="K878" s="28">
        <f t="shared" si="30"/>
        <v>0</v>
      </c>
      <c r="N878" s="28">
        <f t="shared" si="31"/>
        <v>0</v>
      </c>
    </row>
    <row r="879" spans="1:14" x14ac:dyDescent="0.2">
      <c r="A879" s="24">
        <v>281</v>
      </c>
      <c r="C879" s="68">
        <v>42879</v>
      </c>
      <c r="D879" s="23" t="s">
        <v>2141</v>
      </c>
      <c r="E879" s="24">
        <v>1.0865</v>
      </c>
      <c r="F879" s="25" t="s">
        <v>2142</v>
      </c>
      <c r="G879" s="26" t="s">
        <v>2143</v>
      </c>
      <c r="H879" s="25">
        <v>1100</v>
      </c>
      <c r="I879" s="27">
        <v>0.5</v>
      </c>
      <c r="J879" s="27">
        <v>44920</v>
      </c>
      <c r="K879" s="28">
        <f t="shared" si="30"/>
        <v>128340</v>
      </c>
      <c r="L879" s="29">
        <v>134500</v>
      </c>
      <c r="M879" s="29">
        <v>538</v>
      </c>
      <c r="N879" s="28">
        <f t="shared" si="31"/>
        <v>538.5</v>
      </c>
    </row>
    <row r="880" spans="1:14" x14ac:dyDescent="0.2">
      <c r="A880" s="24">
        <v>282</v>
      </c>
      <c r="C880" s="68">
        <v>42879</v>
      </c>
      <c r="D880" s="23" t="s">
        <v>2148</v>
      </c>
      <c r="E880" s="24">
        <v>0.252</v>
      </c>
      <c r="F880" s="25" t="s">
        <v>2150</v>
      </c>
      <c r="G880" s="26" t="s">
        <v>2151</v>
      </c>
      <c r="H880" s="25">
        <v>1180</v>
      </c>
      <c r="I880" s="27">
        <v>1</v>
      </c>
      <c r="J880" s="27">
        <v>17130</v>
      </c>
      <c r="K880" s="28">
        <f t="shared" si="30"/>
        <v>48940</v>
      </c>
      <c r="L880" s="29">
        <v>34000</v>
      </c>
      <c r="M880" s="29">
        <f>L880*0.004</f>
        <v>136</v>
      </c>
      <c r="N880" s="28">
        <f t="shared" si="31"/>
        <v>137</v>
      </c>
    </row>
    <row r="881" spans="1:15" x14ac:dyDescent="0.2">
      <c r="D881" s="23" t="s">
        <v>2149</v>
      </c>
      <c r="E881" s="24">
        <v>17.221</v>
      </c>
      <c r="F881" s="25" t="s">
        <v>129</v>
      </c>
      <c r="G881" s="26" t="s">
        <v>129</v>
      </c>
      <c r="K881" s="28">
        <f t="shared" si="30"/>
        <v>0</v>
      </c>
      <c r="N881" s="28">
        <f t="shared" si="31"/>
        <v>0</v>
      </c>
    </row>
    <row r="882" spans="1:15" s="41" customFormat="1" x14ac:dyDescent="0.2">
      <c r="A882" s="40" t="s">
        <v>2152</v>
      </c>
      <c r="B882" s="38"/>
      <c r="C882" s="70">
        <v>42879</v>
      </c>
      <c r="D882" s="39" t="s">
        <v>2153</v>
      </c>
      <c r="E882" s="40">
        <v>1</v>
      </c>
      <c r="F882" s="41" t="s">
        <v>2150</v>
      </c>
      <c r="G882" s="42" t="s">
        <v>2151</v>
      </c>
      <c r="H882" s="41">
        <v>1180</v>
      </c>
      <c r="I882" s="43">
        <v>0.5</v>
      </c>
      <c r="J882" s="43">
        <v>19310</v>
      </c>
      <c r="K882" s="44">
        <f t="shared" si="30"/>
        <v>55170</v>
      </c>
      <c r="L882" s="45"/>
      <c r="M882" s="45"/>
      <c r="N882" s="44">
        <f t="shared" si="31"/>
        <v>0.5</v>
      </c>
      <c r="O882" s="37"/>
    </row>
    <row r="883" spans="1:15" x14ac:dyDescent="0.2">
      <c r="N883" s="28">
        <f>SUM(N860:N882)</f>
        <v>12410.305840000001</v>
      </c>
      <c r="O883" s="62">
        <v>63355</v>
      </c>
    </row>
    <row r="885" spans="1:15" x14ac:dyDescent="0.2">
      <c r="A885" s="24">
        <v>271</v>
      </c>
      <c r="C885" s="68">
        <v>42878</v>
      </c>
      <c r="D885" s="23" t="s">
        <v>878</v>
      </c>
      <c r="E885" s="24">
        <v>0.13039999999999999</v>
      </c>
      <c r="F885" s="25" t="s">
        <v>2106</v>
      </c>
      <c r="G885" s="26" t="s">
        <v>2107</v>
      </c>
      <c r="H885" s="25">
        <v>3010</v>
      </c>
      <c r="I885" s="27">
        <v>1</v>
      </c>
      <c r="J885" s="27">
        <v>22800</v>
      </c>
      <c r="K885" s="28">
        <f>ROUND(J885/0.35,-1)</f>
        <v>65140</v>
      </c>
      <c r="L885" s="29">
        <v>25000</v>
      </c>
      <c r="M885" s="29">
        <v>100</v>
      </c>
      <c r="N885" s="28">
        <f>SUM(I885+M885)</f>
        <v>101</v>
      </c>
      <c r="O885" s="29"/>
    </row>
    <row r="886" spans="1:15" x14ac:dyDescent="0.2">
      <c r="A886" s="24">
        <v>274</v>
      </c>
      <c r="C886" s="68">
        <v>42878</v>
      </c>
      <c r="D886" s="23" t="s">
        <v>2121</v>
      </c>
      <c r="E886" s="24" t="s">
        <v>2122</v>
      </c>
      <c r="F886" s="25" t="s">
        <v>2123</v>
      </c>
      <c r="G886" s="26" t="s">
        <v>2124</v>
      </c>
      <c r="H886" s="25">
        <v>3010</v>
      </c>
      <c r="I886" s="27">
        <v>0.5</v>
      </c>
      <c r="J886" s="27">
        <v>17080</v>
      </c>
      <c r="K886" s="28">
        <f>ROUND(J886/0.35,-1)</f>
        <v>48800</v>
      </c>
      <c r="L886" s="29">
        <v>46000</v>
      </c>
      <c r="M886" s="29">
        <v>184</v>
      </c>
      <c r="N886" s="28">
        <f>SUM(I886+M886)</f>
        <v>184.5</v>
      </c>
    </row>
    <row r="887" spans="1:15" x14ac:dyDescent="0.2">
      <c r="A887" s="24" t="s">
        <v>2154</v>
      </c>
      <c r="C887" s="68">
        <v>42879</v>
      </c>
      <c r="D887" s="23" t="s">
        <v>2155</v>
      </c>
      <c r="E887" s="24">
        <v>10.868</v>
      </c>
      <c r="F887" s="25" t="s">
        <v>2156</v>
      </c>
      <c r="G887" s="26" t="s">
        <v>2157</v>
      </c>
      <c r="H887" s="25">
        <v>1050</v>
      </c>
      <c r="I887" s="27">
        <v>0.5</v>
      </c>
      <c r="J887" s="27">
        <v>30720</v>
      </c>
      <c r="K887" s="28">
        <f t="shared" si="30"/>
        <v>87770</v>
      </c>
      <c r="N887" s="28">
        <f t="shared" si="31"/>
        <v>0.5</v>
      </c>
    </row>
    <row r="888" spans="1:15" x14ac:dyDescent="0.2">
      <c r="A888" s="24">
        <v>283</v>
      </c>
      <c r="C888" s="68">
        <v>42879</v>
      </c>
      <c r="D888" s="23" t="s">
        <v>2158</v>
      </c>
      <c r="E888" s="24">
        <v>0.21690000000000001</v>
      </c>
      <c r="F888" s="25" t="s">
        <v>2159</v>
      </c>
      <c r="G888" s="26" t="s">
        <v>2160</v>
      </c>
      <c r="H888" s="25">
        <v>3010</v>
      </c>
      <c r="I888" s="27">
        <v>0.5</v>
      </c>
      <c r="J888" s="27">
        <v>13510</v>
      </c>
      <c r="K888" s="28">
        <f t="shared" si="30"/>
        <v>38600</v>
      </c>
      <c r="L888" s="29">
        <v>25000</v>
      </c>
      <c r="M888" s="29">
        <f>L888*0.004</f>
        <v>100</v>
      </c>
      <c r="N888" s="28">
        <f t="shared" si="31"/>
        <v>100.5</v>
      </c>
    </row>
    <row r="889" spans="1:15" x14ac:dyDescent="0.2">
      <c r="A889" s="24">
        <v>284</v>
      </c>
      <c r="C889" s="68">
        <v>42879</v>
      </c>
      <c r="D889" s="23" t="s">
        <v>2161</v>
      </c>
      <c r="E889" s="24">
        <v>69.367999999999995</v>
      </c>
      <c r="F889" s="25" t="s">
        <v>2162</v>
      </c>
      <c r="G889" s="26" t="s">
        <v>2163</v>
      </c>
      <c r="H889" s="25">
        <v>1220</v>
      </c>
      <c r="I889" s="27">
        <v>0.5</v>
      </c>
      <c r="J889" s="27">
        <v>138160</v>
      </c>
      <c r="K889" s="28">
        <f t="shared" si="30"/>
        <v>394740</v>
      </c>
      <c r="L889" s="29">
        <v>475000</v>
      </c>
      <c r="M889" s="29">
        <v>1900</v>
      </c>
      <c r="N889" s="28">
        <f t="shared" si="31"/>
        <v>1900.5</v>
      </c>
    </row>
    <row r="890" spans="1:15" x14ac:dyDescent="0.2">
      <c r="A890" s="24">
        <v>285</v>
      </c>
      <c r="C890" s="68">
        <v>42880</v>
      </c>
      <c r="D890" s="23" t="s">
        <v>2170</v>
      </c>
      <c r="E890" s="24">
        <v>3.657</v>
      </c>
      <c r="F890" s="25" t="s">
        <v>2171</v>
      </c>
      <c r="G890" s="26" t="s">
        <v>2172</v>
      </c>
      <c r="H890" s="25">
        <v>1030</v>
      </c>
      <c r="I890" s="27">
        <v>0.5</v>
      </c>
      <c r="J890" s="27">
        <v>37670</v>
      </c>
      <c r="K890" s="28">
        <f t="shared" si="30"/>
        <v>107630</v>
      </c>
      <c r="L890" s="29">
        <v>127500</v>
      </c>
      <c r="M890" s="29">
        <f>L890*0.004</f>
        <v>510</v>
      </c>
      <c r="N890" s="28">
        <f t="shared" si="31"/>
        <v>510.5</v>
      </c>
      <c r="O890" s="29"/>
    </row>
    <row r="891" spans="1:15" s="41" customFormat="1" x14ac:dyDescent="0.2">
      <c r="A891" s="40">
        <v>286</v>
      </c>
      <c r="B891" s="38"/>
      <c r="C891" s="70">
        <v>42880</v>
      </c>
      <c r="D891" s="39" t="s">
        <v>2173</v>
      </c>
      <c r="E891" s="40">
        <v>1.992</v>
      </c>
      <c r="F891" s="41" t="s">
        <v>2174</v>
      </c>
      <c r="G891" s="42" t="s">
        <v>2175</v>
      </c>
      <c r="H891" s="41">
        <v>1150</v>
      </c>
      <c r="I891" s="43">
        <v>0.5</v>
      </c>
      <c r="J891" s="43">
        <v>25510</v>
      </c>
      <c r="K891" s="44">
        <f t="shared" si="30"/>
        <v>72890</v>
      </c>
      <c r="L891" s="45">
        <v>110000</v>
      </c>
      <c r="M891" s="45">
        <f>L891*0.004</f>
        <v>440</v>
      </c>
      <c r="N891" s="44">
        <f t="shared" si="31"/>
        <v>440.5</v>
      </c>
      <c r="O891" s="37"/>
    </row>
    <row r="892" spans="1:15" x14ac:dyDescent="0.2">
      <c r="N892" s="28">
        <f>SUM(N885:N891)</f>
        <v>3238</v>
      </c>
    </row>
    <row r="894" spans="1:15" x14ac:dyDescent="0.2">
      <c r="A894" s="24" t="s">
        <v>2164</v>
      </c>
      <c r="C894" s="68">
        <v>42880</v>
      </c>
      <c r="D894" s="23" t="s">
        <v>2165</v>
      </c>
      <c r="E894" s="24">
        <v>1.8759999999999999</v>
      </c>
      <c r="F894" s="25" t="s">
        <v>2168</v>
      </c>
      <c r="G894" s="26" t="s">
        <v>2169</v>
      </c>
      <c r="H894" s="25">
        <v>3010</v>
      </c>
      <c r="I894" s="27">
        <v>1.5</v>
      </c>
      <c r="J894" s="27">
        <v>97460</v>
      </c>
      <c r="K894" s="28">
        <f>ROUND(J894/0.35,-1)</f>
        <v>278460</v>
      </c>
      <c r="N894" s="28">
        <f>SUM(I894+M894)</f>
        <v>1.5</v>
      </c>
    </row>
    <row r="895" spans="1:15" x14ac:dyDescent="0.2">
      <c r="D895" s="23" t="s">
        <v>2166</v>
      </c>
      <c r="E895" s="24">
        <v>1.1832</v>
      </c>
      <c r="F895" s="25" t="s">
        <v>129</v>
      </c>
      <c r="G895" s="26" t="s">
        <v>129</v>
      </c>
      <c r="K895" s="28">
        <f>ROUND(J895/0.35,-1)</f>
        <v>0</v>
      </c>
      <c r="N895" s="28">
        <f>SUM(I895+M895)</f>
        <v>0</v>
      </c>
    </row>
    <row r="896" spans="1:15" x14ac:dyDescent="0.2">
      <c r="D896" s="23" t="s">
        <v>2167</v>
      </c>
      <c r="E896" s="24">
        <v>0.13489999999999999</v>
      </c>
      <c r="F896" s="25" t="s">
        <v>129</v>
      </c>
      <c r="G896" s="26" t="s">
        <v>129</v>
      </c>
      <c r="K896" s="28">
        <f>ROUND(J896/0.35,-1)</f>
        <v>0</v>
      </c>
      <c r="N896" s="28">
        <f>SUM(I896+M896)</f>
        <v>0</v>
      </c>
    </row>
    <row r="897" spans="1:15" x14ac:dyDescent="0.2">
      <c r="A897" s="24">
        <v>287</v>
      </c>
      <c r="C897" s="68">
        <v>42881</v>
      </c>
      <c r="D897" s="23" t="s">
        <v>2176</v>
      </c>
      <c r="E897" s="24">
        <v>1</v>
      </c>
      <c r="F897" s="25" t="s">
        <v>2177</v>
      </c>
      <c r="G897" s="26" t="s">
        <v>2178</v>
      </c>
      <c r="H897" s="25">
        <v>1020</v>
      </c>
      <c r="I897" s="27">
        <v>0.5</v>
      </c>
      <c r="J897" s="27">
        <v>15960</v>
      </c>
      <c r="K897" s="28">
        <f t="shared" si="30"/>
        <v>45600</v>
      </c>
      <c r="L897" s="29">
        <v>19000</v>
      </c>
      <c r="M897" s="29">
        <v>76</v>
      </c>
      <c r="N897" s="28">
        <f t="shared" si="31"/>
        <v>76.5</v>
      </c>
    </row>
    <row r="898" spans="1:15" x14ac:dyDescent="0.2">
      <c r="A898" s="24">
        <v>288</v>
      </c>
      <c r="C898" s="68">
        <v>42881</v>
      </c>
      <c r="D898" s="23" t="s">
        <v>2179</v>
      </c>
      <c r="E898" s="24">
        <v>0.11459999999999999</v>
      </c>
      <c r="F898" s="25" t="s">
        <v>2180</v>
      </c>
      <c r="G898" s="26" t="s">
        <v>2181</v>
      </c>
      <c r="H898" s="25">
        <v>3010</v>
      </c>
      <c r="I898" s="27">
        <v>0.5</v>
      </c>
      <c r="J898" s="27">
        <v>11320</v>
      </c>
      <c r="K898" s="28">
        <f t="shared" si="30"/>
        <v>32340</v>
      </c>
      <c r="L898" s="29">
        <v>31000</v>
      </c>
      <c r="M898" s="29">
        <v>124</v>
      </c>
      <c r="N898" s="28">
        <f t="shared" si="31"/>
        <v>124.5</v>
      </c>
    </row>
    <row r="899" spans="1:15" x14ac:dyDescent="0.2">
      <c r="A899" s="24" t="s">
        <v>2182</v>
      </c>
      <c r="C899" s="68">
        <v>42881</v>
      </c>
      <c r="D899" s="23" t="s">
        <v>1860</v>
      </c>
      <c r="E899" s="24">
        <v>38.4</v>
      </c>
      <c r="F899" s="25" t="s">
        <v>2183</v>
      </c>
      <c r="G899" s="26" t="s">
        <v>2184</v>
      </c>
      <c r="H899" s="25">
        <v>1160</v>
      </c>
      <c r="I899" s="27">
        <v>0.5</v>
      </c>
      <c r="J899" s="27">
        <v>30530</v>
      </c>
      <c r="K899" s="28">
        <f t="shared" si="30"/>
        <v>87230</v>
      </c>
      <c r="N899" s="28">
        <f t="shared" si="31"/>
        <v>0.5</v>
      </c>
    </row>
    <row r="900" spans="1:15" x14ac:dyDescent="0.2">
      <c r="A900" s="24" t="s">
        <v>2185</v>
      </c>
      <c r="C900" s="68">
        <v>42881</v>
      </c>
      <c r="D900" s="23" t="s">
        <v>1573</v>
      </c>
      <c r="E900" s="24">
        <v>0.19009999999999999</v>
      </c>
      <c r="F900" s="25" t="s">
        <v>1612</v>
      </c>
      <c r="G900" s="26" t="s">
        <v>2186</v>
      </c>
      <c r="H900" s="25">
        <v>3010</v>
      </c>
      <c r="I900" s="27">
        <v>0.5</v>
      </c>
      <c r="J900" s="27">
        <v>24230</v>
      </c>
      <c r="K900" s="28">
        <f t="shared" si="30"/>
        <v>69230</v>
      </c>
      <c r="N900" s="28">
        <f t="shared" si="31"/>
        <v>0.5</v>
      </c>
    </row>
    <row r="901" spans="1:15" x14ac:dyDescent="0.2">
      <c r="A901" s="24">
        <v>289</v>
      </c>
      <c r="C901" s="68">
        <v>42881</v>
      </c>
      <c r="D901" s="23" t="s">
        <v>2187</v>
      </c>
      <c r="E901" s="24">
        <v>10.003</v>
      </c>
      <c r="F901" s="25" t="s">
        <v>2188</v>
      </c>
      <c r="G901" s="26" t="s">
        <v>2189</v>
      </c>
      <c r="H901" s="25">
        <v>1170</v>
      </c>
      <c r="I901" s="27">
        <v>0.5</v>
      </c>
      <c r="J901" s="27">
        <v>34230</v>
      </c>
      <c r="K901" s="28">
        <f t="shared" si="30"/>
        <v>97800</v>
      </c>
      <c r="L901" s="29">
        <v>198800</v>
      </c>
      <c r="M901" s="29">
        <v>795.2</v>
      </c>
      <c r="N901" s="28">
        <f t="shared" si="31"/>
        <v>795.7</v>
      </c>
    </row>
    <row r="902" spans="1:15" x14ac:dyDescent="0.2">
      <c r="A902" s="24">
        <v>290</v>
      </c>
      <c r="C902" s="68">
        <v>42881</v>
      </c>
      <c r="D902" s="23" t="s">
        <v>2190</v>
      </c>
      <c r="E902" s="24">
        <v>27.617999999999999</v>
      </c>
      <c r="F902" s="25" t="s">
        <v>2192</v>
      </c>
      <c r="G902" s="26" t="s">
        <v>2193</v>
      </c>
      <c r="H902" s="25">
        <v>1140</v>
      </c>
      <c r="I902" s="27">
        <v>1</v>
      </c>
      <c r="J902" s="27">
        <v>94040</v>
      </c>
      <c r="K902" s="28">
        <f t="shared" si="30"/>
        <v>268690</v>
      </c>
      <c r="L902" s="29">
        <v>362170</v>
      </c>
      <c r="M902" s="29">
        <v>1448.8</v>
      </c>
      <c r="N902" s="28">
        <f t="shared" si="31"/>
        <v>1449.8</v>
      </c>
    </row>
    <row r="903" spans="1:15" x14ac:dyDescent="0.2">
      <c r="D903" s="23" t="s">
        <v>2191</v>
      </c>
      <c r="E903" s="24">
        <v>40</v>
      </c>
      <c r="F903" s="25" t="s">
        <v>129</v>
      </c>
      <c r="G903" s="26" t="s">
        <v>129</v>
      </c>
      <c r="K903" s="28">
        <f t="shared" si="30"/>
        <v>0</v>
      </c>
      <c r="N903" s="28">
        <f t="shared" si="31"/>
        <v>0</v>
      </c>
    </row>
    <row r="904" spans="1:15" x14ac:dyDescent="0.2">
      <c r="A904" s="24" t="s">
        <v>2194</v>
      </c>
      <c r="C904" s="68">
        <v>42881</v>
      </c>
      <c r="D904" s="23" t="s">
        <v>2195</v>
      </c>
      <c r="E904" s="24">
        <v>10</v>
      </c>
      <c r="F904" s="25" t="s">
        <v>2196</v>
      </c>
      <c r="G904" s="26" t="s">
        <v>2197</v>
      </c>
      <c r="H904" s="25">
        <v>1140</v>
      </c>
      <c r="I904" s="27">
        <v>0.5</v>
      </c>
      <c r="J904" s="27">
        <v>10440</v>
      </c>
      <c r="K904" s="28">
        <f t="shared" si="30"/>
        <v>29830</v>
      </c>
      <c r="N904" s="28">
        <f t="shared" si="31"/>
        <v>0.5</v>
      </c>
    </row>
    <row r="905" spans="1:15" x14ac:dyDescent="0.2">
      <c r="A905" s="24">
        <v>291</v>
      </c>
      <c r="C905" s="68">
        <v>42886</v>
      </c>
      <c r="D905" s="23" t="s">
        <v>2198</v>
      </c>
      <c r="E905" s="24">
        <v>10.351000000000001</v>
      </c>
      <c r="F905" s="25" t="s">
        <v>2199</v>
      </c>
      <c r="G905" s="26" t="s">
        <v>2200</v>
      </c>
      <c r="H905" s="25">
        <v>1210</v>
      </c>
      <c r="I905" s="27">
        <v>0.5</v>
      </c>
      <c r="J905" s="27">
        <v>10710</v>
      </c>
      <c r="K905" s="28">
        <f t="shared" si="30"/>
        <v>30600</v>
      </c>
      <c r="L905" s="29">
        <v>30000</v>
      </c>
      <c r="M905" s="29">
        <v>120</v>
      </c>
      <c r="N905" s="28">
        <f t="shared" si="31"/>
        <v>120.5</v>
      </c>
    </row>
    <row r="906" spans="1:15" x14ac:dyDescent="0.2">
      <c r="A906" s="24">
        <v>292</v>
      </c>
      <c r="C906" s="68">
        <v>42886</v>
      </c>
      <c r="D906" s="23" t="s">
        <v>2201</v>
      </c>
      <c r="E906" s="24" t="s">
        <v>2202</v>
      </c>
      <c r="F906" s="25" t="s">
        <v>2203</v>
      </c>
      <c r="G906" s="26" t="s">
        <v>2204</v>
      </c>
      <c r="H906" s="25">
        <v>3010</v>
      </c>
      <c r="I906" s="27">
        <v>0.5</v>
      </c>
      <c r="J906" s="27">
        <v>2940</v>
      </c>
      <c r="K906" s="28">
        <f t="shared" ref="K906:K970" si="36">ROUND(J906/0.35,-1)</f>
        <v>8400</v>
      </c>
      <c r="L906" s="29">
        <v>2000</v>
      </c>
      <c r="M906" s="29">
        <v>8</v>
      </c>
      <c r="N906" s="28">
        <f t="shared" ref="N906:N970" si="37">SUM(I906+M906)</f>
        <v>8.5</v>
      </c>
    </row>
    <row r="907" spans="1:15" x14ac:dyDescent="0.2">
      <c r="A907" s="24">
        <v>293</v>
      </c>
      <c r="C907" s="68">
        <v>42885</v>
      </c>
      <c r="D907" s="23" t="s">
        <v>2205</v>
      </c>
      <c r="E907" s="24">
        <v>6.9400000000000003E-2</v>
      </c>
      <c r="F907" s="25" t="s">
        <v>2203</v>
      </c>
      <c r="G907" s="26" t="s">
        <v>2209</v>
      </c>
      <c r="H907" s="25">
        <v>3010</v>
      </c>
      <c r="I907" s="27">
        <v>1.5</v>
      </c>
      <c r="J907" s="27">
        <v>2080</v>
      </c>
      <c r="K907" s="28">
        <f t="shared" si="36"/>
        <v>5940</v>
      </c>
      <c r="L907" s="29">
        <v>2000</v>
      </c>
      <c r="M907" s="29">
        <v>8</v>
      </c>
      <c r="N907" s="28">
        <f t="shared" si="37"/>
        <v>9.5</v>
      </c>
    </row>
    <row r="908" spans="1:15" x14ac:dyDescent="0.2">
      <c r="D908" s="23" t="s">
        <v>2206</v>
      </c>
      <c r="E908" s="24">
        <v>1.46E-2</v>
      </c>
      <c r="F908" s="25" t="s">
        <v>129</v>
      </c>
      <c r="G908" s="26" t="s">
        <v>129</v>
      </c>
      <c r="K908" s="28">
        <f t="shared" si="36"/>
        <v>0</v>
      </c>
      <c r="N908" s="28">
        <f t="shared" si="37"/>
        <v>0</v>
      </c>
    </row>
    <row r="909" spans="1:15" x14ac:dyDescent="0.2">
      <c r="D909" s="23" t="s">
        <v>2207</v>
      </c>
      <c r="E909" s="24" t="s">
        <v>2208</v>
      </c>
      <c r="F909" s="25" t="s">
        <v>129</v>
      </c>
      <c r="G909" s="26" t="s">
        <v>129</v>
      </c>
      <c r="K909" s="28">
        <f t="shared" si="36"/>
        <v>0</v>
      </c>
      <c r="N909" s="28">
        <f t="shared" si="37"/>
        <v>0</v>
      </c>
    </row>
    <row r="910" spans="1:15" s="41" customFormat="1" x14ac:dyDescent="0.2">
      <c r="A910" s="40">
        <v>294</v>
      </c>
      <c r="B910" s="38"/>
      <c r="C910" s="70">
        <v>42885</v>
      </c>
      <c r="D910" s="39" t="s">
        <v>2210</v>
      </c>
      <c r="E910" s="40">
        <v>3.17</v>
      </c>
      <c r="F910" s="41" t="s">
        <v>1224</v>
      </c>
      <c r="G910" s="42" t="s">
        <v>2211</v>
      </c>
      <c r="H910" s="41">
        <v>1070</v>
      </c>
      <c r="I910" s="43">
        <v>0.5</v>
      </c>
      <c r="J910" s="43">
        <v>35460</v>
      </c>
      <c r="K910" s="44">
        <f t="shared" si="36"/>
        <v>101310</v>
      </c>
      <c r="L910" s="45">
        <v>100000</v>
      </c>
      <c r="M910" s="45">
        <v>400</v>
      </c>
      <c r="N910" s="44">
        <f t="shared" si="37"/>
        <v>400.5</v>
      </c>
      <c r="O910" s="37"/>
    </row>
    <row r="911" spans="1:15" x14ac:dyDescent="0.2">
      <c r="N911" s="28">
        <f>SUM(N894:N910)</f>
        <v>2988.5</v>
      </c>
      <c r="O911" s="62">
        <v>63420</v>
      </c>
    </row>
    <row r="913" spans="1:15" x14ac:dyDescent="0.2">
      <c r="A913" s="24">
        <v>295</v>
      </c>
      <c r="D913" s="23" t="s">
        <v>2227</v>
      </c>
      <c r="E913" s="24">
        <v>45.889000000000003</v>
      </c>
      <c r="F913" s="25" t="s">
        <v>2231</v>
      </c>
      <c r="G913" s="26" t="s">
        <v>2232</v>
      </c>
      <c r="H913" s="25">
        <v>1050</v>
      </c>
      <c r="I913" s="27">
        <v>2</v>
      </c>
      <c r="J913" s="27">
        <v>316550</v>
      </c>
      <c r="K913" s="28">
        <f t="shared" si="36"/>
        <v>904430</v>
      </c>
      <c r="L913" s="29">
        <v>250000</v>
      </c>
      <c r="M913" s="29">
        <v>1000</v>
      </c>
      <c r="N913" s="28">
        <f t="shared" si="37"/>
        <v>1002</v>
      </c>
    </row>
    <row r="914" spans="1:15" x14ac:dyDescent="0.2">
      <c r="D914" s="23" t="s">
        <v>2228</v>
      </c>
      <c r="E914" s="66"/>
      <c r="F914" s="25" t="s">
        <v>129</v>
      </c>
      <c r="G914" s="26" t="s">
        <v>129</v>
      </c>
      <c r="O914" s="65"/>
    </row>
    <row r="915" spans="1:15" x14ac:dyDescent="0.2">
      <c r="D915" s="23" t="s">
        <v>2229</v>
      </c>
      <c r="E915" s="24">
        <v>88.105999999999995</v>
      </c>
      <c r="F915" s="25" t="s">
        <v>129</v>
      </c>
      <c r="G915" s="26" t="s">
        <v>129</v>
      </c>
      <c r="O915" s="65"/>
    </row>
    <row r="916" spans="1:15" x14ac:dyDescent="0.2">
      <c r="D916" s="23" t="s">
        <v>2230</v>
      </c>
      <c r="E916" s="66"/>
      <c r="F916" s="25" t="s">
        <v>129</v>
      </c>
      <c r="G916" s="26" t="s">
        <v>129</v>
      </c>
      <c r="O916" s="65"/>
    </row>
    <row r="917" spans="1:15" x14ac:dyDescent="0.2">
      <c r="A917" s="24">
        <v>296</v>
      </c>
      <c r="C917" s="68">
        <v>42885</v>
      </c>
      <c r="D917" s="23" t="s">
        <v>2212</v>
      </c>
      <c r="E917" s="24">
        <v>5.0469999999999997</v>
      </c>
      <c r="F917" s="25" t="s">
        <v>2214</v>
      </c>
      <c r="G917" s="26" t="s">
        <v>2215</v>
      </c>
      <c r="H917" s="25">
        <v>1080</v>
      </c>
      <c r="I917" s="27">
        <v>1</v>
      </c>
      <c r="J917" s="27">
        <v>56940</v>
      </c>
      <c r="K917" s="28">
        <f t="shared" si="36"/>
        <v>162690</v>
      </c>
      <c r="L917" s="29">
        <v>196000</v>
      </c>
      <c r="M917" s="29">
        <f>L917*0.004</f>
        <v>784</v>
      </c>
      <c r="N917" s="28">
        <f t="shared" si="37"/>
        <v>785</v>
      </c>
    </row>
    <row r="918" spans="1:15" x14ac:dyDescent="0.2">
      <c r="D918" s="23" t="s">
        <v>2213</v>
      </c>
      <c r="E918" s="24">
        <v>5.88</v>
      </c>
      <c r="F918" s="25" t="s">
        <v>129</v>
      </c>
      <c r="G918" s="26" t="s">
        <v>129</v>
      </c>
      <c r="K918" s="28">
        <f t="shared" si="36"/>
        <v>0</v>
      </c>
      <c r="N918" s="28">
        <f t="shared" si="37"/>
        <v>0</v>
      </c>
    </row>
    <row r="919" spans="1:15" x14ac:dyDescent="0.2">
      <c r="A919" s="24" t="s">
        <v>2216</v>
      </c>
      <c r="C919" s="68">
        <v>42886</v>
      </c>
      <c r="D919" s="23" t="s">
        <v>2217</v>
      </c>
      <c r="E919" s="24">
        <v>2.2309999999999999</v>
      </c>
      <c r="F919" s="25" t="s">
        <v>2218</v>
      </c>
      <c r="G919" s="26" t="s">
        <v>2219</v>
      </c>
      <c r="H919" s="25">
        <v>1170</v>
      </c>
      <c r="I919" s="27">
        <v>0.5</v>
      </c>
      <c r="J919" s="27">
        <v>26830</v>
      </c>
      <c r="K919" s="28">
        <f t="shared" si="36"/>
        <v>76660</v>
      </c>
      <c r="N919" s="28">
        <f t="shared" si="37"/>
        <v>0.5</v>
      </c>
    </row>
    <row r="920" spans="1:15" x14ac:dyDescent="0.2">
      <c r="A920" s="24" t="s">
        <v>2220</v>
      </c>
      <c r="C920" s="68">
        <v>42886</v>
      </c>
      <c r="D920" s="23" t="s">
        <v>1691</v>
      </c>
      <c r="E920" s="24">
        <v>70.156000000000006</v>
      </c>
      <c r="F920" s="25" t="s">
        <v>2221</v>
      </c>
      <c r="G920" s="26" t="s">
        <v>2222</v>
      </c>
      <c r="H920" s="25">
        <v>1020</v>
      </c>
      <c r="I920" s="27">
        <v>1</v>
      </c>
      <c r="J920" s="27">
        <v>143620</v>
      </c>
      <c r="K920" s="28">
        <f t="shared" si="36"/>
        <v>410340</v>
      </c>
      <c r="N920" s="28">
        <f t="shared" si="37"/>
        <v>1</v>
      </c>
    </row>
    <row r="921" spans="1:15" x14ac:dyDescent="0.2">
      <c r="D921" s="23" t="s">
        <v>1692</v>
      </c>
      <c r="E921" s="24">
        <v>48.921999999999997</v>
      </c>
      <c r="F921" s="25" t="s">
        <v>129</v>
      </c>
      <c r="G921" s="26" t="s">
        <v>129</v>
      </c>
      <c r="K921" s="28">
        <f t="shared" si="36"/>
        <v>0</v>
      </c>
      <c r="N921" s="28">
        <f t="shared" si="37"/>
        <v>0</v>
      </c>
    </row>
    <row r="922" spans="1:15" x14ac:dyDescent="0.2">
      <c r="A922" s="24" t="s">
        <v>2223</v>
      </c>
      <c r="C922" s="68">
        <v>42886</v>
      </c>
      <c r="D922" s="23" t="s">
        <v>2224</v>
      </c>
      <c r="E922" s="24">
        <v>2.8519999999999999</v>
      </c>
      <c r="F922" s="25" t="s">
        <v>2225</v>
      </c>
      <c r="G922" s="26" t="s">
        <v>2226</v>
      </c>
      <c r="H922" s="25">
        <v>1220</v>
      </c>
      <c r="I922" s="27">
        <v>0.5</v>
      </c>
      <c r="J922" s="27">
        <v>10100</v>
      </c>
      <c r="K922" s="28">
        <f t="shared" si="36"/>
        <v>28860</v>
      </c>
      <c r="N922" s="28">
        <f t="shared" si="37"/>
        <v>0.5</v>
      </c>
    </row>
    <row r="923" spans="1:15" x14ac:dyDescent="0.2">
      <c r="A923" s="24">
        <v>297</v>
      </c>
      <c r="C923" s="68">
        <v>42886</v>
      </c>
      <c r="D923" s="23" t="s">
        <v>2233</v>
      </c>
      <c r="E923" s="24">
        <v>0.19450000000000001</v>
      </c>
      <c r="F923" s="25" t="s">
        <v>2234</v>
      </c>
      <c r="G923" s="26" t="s">
        <v>2235</v>
      </c>
      <c r="H923" s="25">
        <v>3010</v>
      </c>
      <c r="I923" s="27">
        <v>0.5</v>
      </c>
      <c r="J923" s="27">
        <v>15090</v>
      </c>
      <c r="K923" s="28">
        <f t="shared" si="36"/>
        <v>43110</v>
      </c>
      <c r="L923" s="29">
        <v>15000</v>
      </c>
      <c r="M923" s="29">
        <v>60</v>
      </c>
      <c r="N923" s="28">
        <f t="shared" si="37"/>
        <v>60.5</v>
      </c>
    </row>
    <row r="924" spans="1:15" x14ac:dyDescent="0.2">
      <c r="A924" s="24" t="s">
        <v>2236</v>
      </c>
      <c r="C924" s="68">
        <v>42886</v>
      </c>
      <c r="D924" s="23" t="s">
        <v>2237</v>
      </c>
      <c r="E924" s="24">
        <v>0.5</v>
      </c>
      <c r="F924" s="25" t="s">
        <v>2238</v>
      </c>
      <c r="G924" s="26" t="s">
        <v>2239</v>
      </c>
      <c r="H924" s="25">
        <v>1060</v>
      </c>
      <c r="I924" s="27">
        <v>0.5</v>
      </c>
      <c r="J924" s="27">
        <v>4720</v>
      </c>
      <c r="K924" s="28">
        <f t="shared" si="36"/>
        <v>13490</v>
      </c>
      <c r="N924" s="28">
        <f t="shared" si="37"/>
        <v>0.5</v>
      </c>
    </row>
    <row r="925" spans="1:15" x14ac:dyDescent="0.2">
      <c r="A925" s="24" t="s">
        <v>2240</v>
      </c>
      <c r="C925" s="68">
        <v>42886</v>
      </c>
      <c r="D925" s="23" t="s">
        <v>2241</v>
      </c>
      <c r="E925" s="24">
        <v>0.998</v>
      </c>
      <c r="F925" s="25" t="s">
        <v>2242</v>
      </c>
      <c r="G925" s="26" t="s">
        <v>2243</v>
      </c>
      <c r="H925" s="25">
        <v>1100</v>
      </c>
      <c r="I925" s="27">
        <v>0.5</v>
      </c>
      <c r="J925" s="27">
        <v>24910</v>
      </c>
      <c r="K925" s="28">
        <f t="shared" si="36"/>
        <v>71170</v>
      </c>
      <c r="N925" s="28">
        <f t="shared" si="37"/>
        <v>0.5</v>
      </c>
    </row>
    <row r="926" spans="1:15" s="41" customFormat="1" x14ac:dyDescent="0.2">
      <c r="A926" s="40" t="s">
        <v>2244</v>
      </c>
      <c r="B926" s="38"/>
      <c r="C926" s="70">
        <v>42887</v>
      </c>
      <c r="D926" s="39" t="s">
        <v>2052</v>
      </c>
      <c r="E926" s="40">
        <v>0.26379999999999998</v>
      </c>
      <c r="F926" s="41" t="s">
        <v>2057</v>
      </c>
      <c r="G926" s="42" t="s">
        <v>161</v>
      </c>
      <c r="H926" s="41">
        <v>2040</v>
      </c>
      <c r="I926" s="43">
        <v>0.5</v>
      </c>
      <c r="J926" s="43">
        <v>44704</v>
      </c>
      <c r="K926" s="44">
        <f t="shared" si="36"/>
        <v>127730</v>
      </c>
      <c r="L926" s="45"/>
      <c r="M926" s="45"/>
      <c r="N926" s="44">
        <f t="shared" si="37"/>
        <v>0.5</v>
      </c>
      <c r="O926" s="37"/>
    </row>
    <row r="927" spans="1:15" x14ac:dyDescent="0.2">
      <c r="N927" s="28">
        <f>SUM(N913:N926)</f>
        <v>1851</v>
      </c>
      <c r="O927" s="62">
        <v>63449</v>
      </c>
    </row>
    <row r="929" spans="1:15" x14ac:dyDescent="0.2">
      <c r="A929" s="24">
        <v>298</v>
      </c>
      <c r="C929" s="68">
        <v>42887</v>
      </c>
      <c r="D929" s="23" t="s">
        <v>2245</v>
      </c>
      <c r="E929" s="24">
        <v>5.3760000000000003</v>
      </c>
      <c r="F929" s="25" t="s">
        <v>2246</v>
      </c>
      <c r="G929" s="26" t="s">
        <v>2247</v>
      </c>
      <c r="H929" s="25">
        <v>1220</v>
      </c>
      <c r="I929" s="27">
        <v>0.5</v>
      </c>
      <c r="J929" s="27">
        <v>9420</v>
      </c>
      <c r="K929" s="28">
        <f t="shared" si="36"/>
        <v>26910</v>
      </c>
      <c r="L929" s="29">
        <v>35000</v>
      </c>
      <c r="M929" s="29">
        <v>140</v>
      </c>
      <c r="N929" s="28">
        <f t="shared" si="37"/>
        <v>140.5</v>
      </c>
    </row>
    <row r="930" spans="1:15" x14ac:dyDescent="0.2">
      <c r="A930" s="24">
        <v>299</v>
      </c>
      <c r="C930" s="68">
        <v>42887</v>
      </c>
      <c r="D930" s="23" t="s">
        <v>2248</v>
      </c>
      <c r="E930" s="24">
        <v>0.2571</v>
      </c>
      <c r="F930" s="25" t="s">
        <v>2249</v>
      </c>
      <c r="G930" s="26" t="s">
        <v>2250</v>
      </c>
      <c r="H930" s="25">
        <v>1100</v>
      </c>
      <c r="I930" s="27">
        <v>0.5</v>
      </c>
      <c r="J930" s="27">
        <v>23530</v>
      </c>
      <c r="K930" s="28">
        <f t="shared" si="36"/>
        <v>67230</v>
      </c>
      <c r="L930" s="29">
        <v>100000</v>
      </c>
      <c r="M930" s="29">
        <v>400</v>
      </c>
      <c r="N930" s="28">
        <f t="shared" si="37"/>
        <v>400.5</v>
      </c>
    </row>
    <row r="931" spans="1:15" x14ac:dyDescent="0.2">
      <c r="A931" s="24">
        <v>300</v>
      </c>
      <c r="C931" s="68">
        <v>42887</v>
      </c>
      <c r="D931" s="23" t="s">
        <v>2251</v>
      </c>
      <c r="E931" s="24">
        <v>0.1492</v>
      </c>
      <c r="F931" s="25" t="s">
        <v>2252</v>
      </c>
      <c r="G931" s="26" t="s">
        <v>1795</v>
      </c>
      <c r="H931" s="25">
        <v>3010</v>
      </c>
      <c r="I931" s="27">
        <v>0.5</v>
      </c>
      <c r="J931" s="27">
        <v>26600</v>
      </c>
      <c r="K931" s="28">
        <f t="shared" si="36"/>
        <v>76000</v>
      </c>
      <c r="L931" s="29">
        <v>129900</v>
      </c>
      <c r="M931" s="29">
        <v>519.6</v>
      </c>
      <c r="N931" s="28">
        <f t="shared" si="37"/>
        <v>520.1</v>
      </c>
    </row>
    <row r="932" spans="1:15" x14ac:dyDescent="0.2">
      <c r="A932" s="24" t="s">
        <v>2253</v>
      </c>
      <c r="C932" s="68">
        <v>42888</v>
      </c>
      <c r="D932" s="23" t="s">
        <v>2254</v>
      </c>
      <c r="E932" s="24">
        <v>87.021000000000001</v>
      </c>
      <c r="F932" s="25" t="s">
        <v>2255</v>
      </c>
      <c r="G932" s="26" t="s">
        <v>2256</v>
      </c>
      <c r="H932" s="25">
        <v>1050</v>
      </c>
      <c r="I932" s="27">
        <v>0.5</v>
      </c>
      <c r="J932" s="27">
        <v>158440</v>
      </c>
      <c r="K932" s="28">
        <f t="shared" si="36"/>
        <v>452690</v>
      </c>
      <c r="N932" s="28">
        <f t="shared" si="37"/>
        <v>0.5</v>
      </c>
    </row>
    <row r="933" spans="1:15" x14ac:dyDescent="0.2">
      <c r="A933" s="24">
        <v>301</v>
      </c>
      <c r="C933" s="68">
        <v>42888</v>
      </c>
      <c r="D933" s="23" t="s">
        <v>2260</v>
      </c>
      <c r="E933" s="24">
        <v>0.45910000000000001</v>
      </c>
      <c r="F933" s="25" t="s">
        <v>2257</v>
      </c>
      <c r="G933" s="26" t="s">
        <v>2258</v>
      </c>
      <c r="H933" s="25">
        <v>1150</v>
      </c>
      <c r="I933" s="27">
        <v>0.5</v>
      </c>
      <c r="J933" s="27">
        <v>50470</v>
      </c>
      <c r="K933" s="28">
        <f t="shared" si="36"/>
        <v>144200</v>
      </c>
      <c r="L933" s="29">
        <v>178000</v>
      </c>
      <c r="M933" s="29">
        <v>712</v>
      </c>
      <c r="N933" s="28">
        <f t="shared" si="37"/>
        <v>712.5</v>
      </c>
    </row>
    <row r="934" spans="1:15" x14ac:dyDescent="0.2">
      <c r="A934" s="24">
        <v>302</v>
      </c>
      <c r="C934" s="68">
        <v>42888</v>
      </c>
      <c r="D934" s="23" t="s">
        <v>2259</v>
      </c>
      <c r="E934" s="24">
        <v>2.472</v>
      </c>
      <c r="F934" s="25" t="s">
        <v>2261</v>
      </c>
      <c r="G934" s="26" t="s">
        <v>2262</v>
      </c>
      <c r="H934" s="25">
        <v>1130</v>
      </c>
      <c r="I934" s="27">
        <v>0.5</v>
      </c>
      <c r="J934" s="27">
        <v>7020</v>
      </c>
      <c r="K934" s="28">
        <f t="shared" si="36"/>
        <v>20060</v>
      </c>
      <c r="L934" s="29">
        <v>31000</v>
      </c>
      <c r="M934" s="29">
        <v>124</v>
      </c>
      <c r="N934" s="28">
        <f t="shared" si="37"/>
        <v>124.5</v>
      </c>
    </row>
    <row r="935" spans="1:15" x14ac:dyDescent="0.2">
      <c r="A935" s="24" t="s">
        <v>2263</v>
      </c>
      <c r="C935" s="68">
        <v>42888</v>
      </c>
      <c r="D935" s="23" t="s">
        <v>2264</v>
      </c>
      <c r="E935" s="24">
        <v>0.32319999999999999</v>
      </c>
      <c r="F935" s="25" t="s">
        <v>2265</v>
      </c>
      <c r="G935" s="26" t="s">
        <v>2266</v>
      </c>
      <c r="H935" s="25">
        <v>3010</v>
      </c>
      <c r="I935" s="27">
        <v>0.5</v>
      </c>
      <c r="J935" s="27">
        <v>23920</v>
      </c>
      <c r="K935" s="28">
        <f t="shared" si="36"/>
        <v>68340</v>
      </c>
      <c r="N935" s="28">
        <f t="shared" si="37"/>
        <v>0.5</v>
      </c>
    </row>
    <row r="936" spans="1:15" x14ac:dyDescent="0.2">
      <c r="A936" s="24" t="s">
        <v>2267</v>
      </c>
      <c r="C936" s="68">
        <v>42888</v>
      </c>
      <c r="D936" s="23" t="s">
        <v>2268</v>
      </c>
      <c r="E936" s="24">
        <v>0.2515</v>
      </c>
      <c r="F936" s="25" t="s">
        <v>2269</v>
      </c>
      <c r="G936" s="26" t="s">
        <v>2270</v>
      </c>
      <c r="H936" s="25">
        <v>2040</v>
      </c>
      <c r="I936" s="27">
        <v>0.5</v>
      </c>
      <c r="J936" s="27">
        <v>25970</v>
      </c>
      <c r="K936" s="28">
        <f t="shared" si="36"/>
        <v>74200</v>
      </c>
      <c r="N936" s="28">
        <f t="shared" si="37"/>
        <v>0.5</v>
      </c>
    </row>
    <row r="937" spans="1:15" x14ac:dyDescent="0.2">
      <c r="A937" s="24">
        <v>303</v>
      </c>
      <c r="C937" s="68">
        <v>42888</v>
      </c>
      <c r="D937" s="23" t="s">
        <v>2271</v>
      </c>
      <c r="E937" s="24">
        <v>5.4080000000000004</v>
      </c>
      <c r="F937" s="25" t="s">
        <v>2272</v>
      </c>
      <c r="G937" s="26" t="s">
        <v>2273</v>
      </c>
      <c r="H937" s="25">
        <v>1100</v>
      </c>
      <c r="I937" s="27">
        <v>0.5</v>
      </c>
      <c r="J937" s="27">
        <v>21710</v>
      </c>
      <c r="K937" s="28">
        <f t="shared" si="36"/>
        <v>62030</v>
      </c>
      <c r="L937" s="29">
        <v>85000</v>
      </c>
      <c r="M937" s="29">
        <v>340</v>
      </c>
      <c r="N937" s="28">
        <f t="shared" si="37"/>
        <v>340.5</v>
      </c>
    </row>
    <row r="938" spans="1:15" x14ac:dyDescent="0.2">
      <c r="A938" s="24" t="s">
        <v>2274</v>
      </c>
      <c r="C938" s="68">
        <v>42888</v>
      </c>
      <c r="D938" s="23" t="s">
        <v>2275</v>
      </c>
      <c r="E938" s="24" t="s">
        <v>2277</v>
      </c>
      <c r="F938" s="25" t="s">
        <v>2279</v>
      </c>
      <c r="G938" s="26" t="s">
        <v>2281</v>
      </c>
      <c r="H938" s="25">
        <v>2020</v>
      </c>
      <c r="I938" s="27">
        <v>1</v>
      </c>
      <c r="J938" s="27">
        <v>20580</v>
      </c>
      <c r="K938" s="28">
        <f t="shared" si="36"/>
        <v>58800</v>
      </c>
      <c r="N938" s="28">
        <f t="shared" si="37"/>
        <v>1</v>
      </c>
    </row>
    <row r="939" spans="1:15" x14ac:dyDescent="0.2">
      <c r="D939" s="23" t="s">
        <v>2276</v>
      </c>
      <c r="E939" s="24" t="s">
        <v>2278</v>
      </c>
      <c r="F939" s="25" t="s">
        <v>2280</v>
      </c>
      <c r="G939" s="26" t="s">
        <v>129</v>
      </c>
      <c r="K939" s="28">
        <f t="shared" si="36"/>
        <v>0</v>
      </c>
      <c r="N939" s="28">
        <f t="shared" si="37"/>
        <v>0</v>
      </c>
    </row>
    <row r="940" spans="1:15" s="41" customFormat="1" x14ac:dyDescent="0.2">
      <c r="A940" s="40">
        <v>304</v>
      </c>
      <c r="B940" s="38"/>
      <c r="C940" s="70">
        <v>42888</v>
      </c>
      <c r="D940" s="39" t="s">
        <v>2282</v>
      </c>
      <c r="E940" s="40">
        <v>0.2107</v>
      </c>
      <c r="F940" s="41" t="s">
        <v>2283</v>
      </c>
      <c r="G940" s="42" t="s">
        <v>2284</v>
      </c>
      <c r="H940" s="41">
        <v>3010</v>
      </c>
      <c r="I940" s="43">
        <v>0.5</v>
      </c>
      <c r="J940" s="43">
        <v>34740</v>
      </c>
      <c r="K940" s="44">
        <f t="shared" si="36"/>
        <v>99260</v>
      </c>
      <c r="L940" s="45">
        <v>121500</v>
      </c>
      <c r="M940" s="45">
        <v>486</v>
      </c>
      <c r="N940" s="44">
        <f t="shared" si="37"/>
        <v>486.5</v>
      </c>
      <c r="O940" s="37"/>
    </row>
    <row r="941" spans="1:15" x14ac:dyDescent="0.2">
      <c r="N941" s="28">
        <f>SUM(N929:N940)</f>
        <v>2727.6</v>
      </c>
      <c r="O941" s="62">
        <v>63467</v>
      </c>
    </row>
    <row r="943" spans="1:15" x14ac:dyDescent="0.2">
      <c r="A943" s="24">
        <v>306</v>
      </c>
      <c r="C943" s="68">
        <v>42888</v>
      </c>
      <c r="D943" s="23" t="s">
        <v>2285</v>
      </c>
      <c r="E943" s="24">
        <v>0.19969999999999999</v>
      </c>
      <c r="F943" s="25" t="s">
        <v>2287</v>
      </c>
      <c r="G943" s="26" t="s">
        <v>2288</v>
      </c>
      <c r="H943" s="25">
        <v>1040</v>
      </c>
      <c r="I943" s="27">
        <v>1</v>
      </c>
      <c r="J943" s="27">
        <v>13490</v>
      </c>
      <c r="K943" s="28">
        <f t="shared" si="36"/>
        <v>38540</v>
      </c>
      <c r="L943" s="29">
        <v>36000</v>
      </c>
      <c r="M943" s="29">
        <v>144</v>
      </c>
      <c r="N943" s="28">
        <f t="shared" si="37"/>
        <v>145</v>
      </c>
    </row>
    <row r="944" spans="1:15" x14ac:dyDescent="0.2">
      <c r="D944" s="23" t="s">
        <v>2286</v>
      </c>
      <c r="E944" s="24">
        <v>0.33</v>
      </c>
      <c r="F944" s="25" t="s">
        <v>129</v>
      </c>
      <c r="G944" s="26" t="s">
        <v>129</v>
      </c>
      <c r="K944" s="28">
        <f t="shared" si="36"/>
        <v>0</v>
      </c>
      <c r="N944" s="28">
        <f t="shared" si="37"/>
        <v>0</v>
      </c>
    </row>
    <row r="945" spans="1:15" x14ac:dyDescent="0.2">
      <c r="A945" s="24">
        <v>305</v>
      </c>
      <c r="C945" s="68">
        <v>42888</v>
      </c>
      <c r="D945" s="23" t="s">
        <v>2289</v>
      </c>
      <c r="E945" s="24">
        <v>53.243000000000002</v>
      </c>
      <c r="F945" s="25" t="s">
        <v>2291</v>
      </c>
      <c r="G945" s="26" t="s">
        <v>2290</v>
      </c>
      <c r="H945" s="25">
        <v>1050</v>
      </c>
      <c r="I945" s="27">
        <v>1.5</v>
      </c>
      <c r="J945" s="27">
        <v>189590</v>
      </c>
      <c r="K945" s="28">
        <f t="shared" si="36"/>
        <v>541690</v>
      </c>
      <c r="L945" s="29">
        <v>200000</v>
      </c>
      <c r="M945" s="29">
        <v>800</v>
      </c>
      <c r="N945" s="28">
        <f t="shared" si="37"/>
        <v>801.5</v>
      </c>
    </row>
    <row r="946" spans="1:15" x14ac:dyDescent="0.2">
      <c r="A946" s="24">
        <v>307</v>
      </c>
      <c r="C946" s="68">
        <v>42891</v>
      </c>
      <c r="D946" s="23" t="s">
        <v>2292</v>
      </c>
      <c r="E946" s="24">
        <v>8.9809999999999999</v>
      </c>
      <c r="F946" s="25" t="s">
        <v>911</v>
      </c>
      <c r="G946" s="26" t="s">
        <v>2293</v>
      </c>
      <c r="H946" s="25">
        <v>1220</v>
      </c>
      <c r="I946" s="27">
        <v>0.5</v>
      </c>
      <c r="J946" s="27">
        <v>14060</v>
      </c>
      <c r="K946" s="28">
        <f t="shared" si="36"/>
        <v>40170</v>
      </c>
      <c r="L946" s="29">
        <v>56125</v>
      </c>
      <c r="M946" s="29">
        <v>225.3</v>
      </c>
      <c r="N946" s="28">
        <f t="shared" si="37"/>
        <v>225.8</v>
      </c>
    </row>
    <row r="947" spans="1:15" s="41" customFormat="1" x14ac:dyDescent="0.2">
      <c r="A947" s="40">
        <v>308</v>
      </c>
      <c r="B947" s="38"/>
      <c r="C947" s="70">
        <v>42891</v>
      </c>
      <c r="D947" s="39" t="s">
        <v>2294</v>
      </c>
      <c r="E947" s="40">
        <v>8.6099999999999996E-2</v>
      </c>
      <c r="F947" s="41" t="s">
        <v>1720</v>
      </c>
      <c r="G947" s="42" t="s">
        <v>2295</v>
      </c>
      <c r="H947" s="41">
        <v>3010</v>
      </c>
      <c r="I947" s="43">
        <v>0.5</v>
      </c>
      <c r="J947" s="43">
        <v>4330</v>
      </c>
      <c r="K947" s="44">
        <f t="shared" si="36"/>
        <v>12370</v>
      </c>
      <c r="L947" s="45">
        <v>4700</v>
      </c>
      <c r="M947" s="45">
        <v>18.8</v>
      </c>
      <c r="N947" s="44">
        <f t="shared" si="37"/>
        <v>19.3</v>
      </c>
      <c r="O947" s="37"/>
    </row>
    <row r="948" spans="1:15" x14ac:dyDescent="0.2">
      <c r="N948" s="28">
        <f>SUM(N943:N947)</f>
        <v>1191.5999999999999</v>
      </c>
      <c r="O948" s="62">
        <v>63487</v>
      </c>
    </row>
    <row r="950" spans="1:15" x14ac:dyDescent="0.2">
      <c r="A950" s="24" t="s">
        <v>2296</v>
      </c>
      <c r="C950" s="68">
        <v>42891</v>
      </c>
      <c r="D950" s="23" t="s">
        <v>2297</v>
      </c>
      <c r="E950" s="24">
        <v>0.4637</v>
      </c>
      <c r="F950" s="25" t="s">
        <v>2298</v>
      </c>
      <c r="G950" s="26" t="s">
        <v>2299</v>
      </c>
      <c r="H950" s="25">
        <v>1090</v>
      </c>
      <c r="I950" s="27">
        <v>0.5</v>
      </c>
      <c r="J950" s="27">
        <v>33960</v>
      </c>
      <c r="K950" s="28">
        <f>ROUND(J950/0.35,-1)</f>
        <v>97030</v>
      </c>
      <c r="N950" s="28">
        <f>SUM(I950+M950)</f>
        <v>0.5</v>
      </c>
      <c r="O950" s="26"/>
    </row>
    <row r="951" spans="1:15" x14ac:dyDescent="0.2">
      <c r="A951" s="24">
        <v>309</v>
      </c>
      <c r="C951" s="68">
        <v>42892</v>
      </c>
      <c r="D951" s="23" t="s">
        <v>2300</v>
      </c>
      <c r="E951" s="24">
        <v>15</v>
      </c>
      <c r="F951" s="25" t="s">
        <v>2301</v>
      </c>
      <c r="G951" s="26" t="s">
        <v>2302</v>
      </c>
      <c r="H951" s="25">
        <v>1140</v>
      </c>
      <c r="I951" s="27">
        <v>0.5</v>
      </c>
      <c r="J951" s="27">
        <v>13320</v>
      </c>
      <c r="K951" s="28">
        <f t="shared" si="36"/>
        <v>38060</v>
      </c>
      <c r="L951" s="29">
        <v>60000</v>
      </c>
      <c r="M951" s="29">
        <v>240</v>
      </c>
      <c r="N951" s="28">
        <f t="shared" si="37"/>
        <v>240.5</v>
      </c>
    </row>
    <row r="952" spans="1:15" x14ac:dyDescent="0.2">
      <c r="A952" s="24">
        <v>310</v>
      </c>
      <c r="C952" s="68">
        <v>42892</v>
      </c>
      <c r="D952" s="23" t="s">
        <v>2303</v>
      </c>
      <c r="E952" s="24">
        <v>3.6320000000000001</v>
      </c>
      <c r="F952" s="25" t="s">
        <v>2304</v>
      </c>
      <c r="G952" s="26" t="s">
        <v>2305</v>
      </c>
      <c r="H952" s="25">
        <v>1220</v>
      </c>
      <c r="I952" s="27">
        <v>0.5</v>
      </c>
      <c r="J952" s="27">
        <v>9590</v>
      </c>
      <c r="K952" s="28">
        <f t="shared" si="36"/>
        <v>27400</v>
      </c>
      <c r="L952" s="29">
        <v>45000</v>
      </c>
      <c r="M952" s="29">
        <v>180</v>
      </c>
      <c r="N952" s="28">
        <f t="shared" si="37"/>
        <v>180.5</v>
      </c>
    </row>
    <row r="953" spans="1:15" x14ac:dyDescent="0.2">
      <c r="A953" s="24">
        <v>311</v>
      </c>
      <c r="C953" s="68">
        <v>42892</v>
      </c>
      <c r="D953" s="23" t="s">
        <v>2306</v>
      </c>
      <c r="E953" s="24">
        <v>10.012</v>
      </c>
      <c r="F953" s="25" t="s">
        <v>2307</v>
      </c>
      <c r="G953" s="26" t="s">
        <v>2308</v>
      </c>
      <c r="H953" s="25">
        <v>1020</v>
      </c>
      <c r="I953" s="27">
        <v>0.5</v>
      </c>
      <c r="J953" s="27">
        <v>12670</v>
      </c>
      <c r="K953" s="28">
        <f t="shared" si="36"/>
        <v>36200</v>
      </c>
      <c r="L953" s="29">
        <v>47900</v>
      </c>
      <c r="M953" s="29">
        <v>191.6</v>
      </c>
      <c r="N953" s="28">
        <f t="shared" si="37"/>
        <v>192.1</v>
      </c>
    </row>
    <row r="954" spans="1:15" x14ac:dyDescent="0.2">
      <c r="A954" s="24">
        <v>312</v>
      </c>
      <c r="C954" s="68">
        <v>42892</v>
      </c>
      <c r="D954" s="23" t="s">
        <v>2309</v>
      </c>
      <c r="E954" s="24">
        <v>5.157</v>
      </c>
      <c r="F954" s="25" t="s">
        <v>2310</v>
      </c>
      <c r="G954" s="26" t="s">
        <v>2311</v>
      </c>
      <c r="H954" s="25">
        <v>1100</v>
      </c>
      <c r="I954" s="27">
        <v>0.5</v>
      </c>
      <c r="J954" s="27">
        <v>40160</v>
      </c>
      <c r="K954" s="28">
        <f t="shared" si="36"/>
        <v>114740</v>
      </c>
      <c r="L954" s="29">
        <v>133000</v>
      </c>
      <c r="M954" s="29">
        <v>532</v>
      </c>
      <c r="N954" s="28">
        <f t="shared" si="37"/>
        <v>532.5</v>
      </c>
    </row>
    <row r="955" spans="1:15" x14ac:dyDescent="0.2">
      <c r="A955" s="24">
        <v>313</v>
      </c>
      <c r="C955" s="68">
        <v>42892</v>
      </c>
      <c r="D955" s="23" t="s">
        <v>2312</v>
      </c>
      <c r="E955" s="24">
        <v>2.6070000000000002</v>
      </c>
      <c r="F955" s="25" t="s">
        <v>2313</v>
      </c>
      <c r="G955" s="26" t="s">
        <v>2314</v>
      </c>
      <c r="H955" s="25">
        <v>1090</v>
      </c>
      <c r="I955" s="27">
        <v>0.5</v>
      </c>
      <c r="J955" s="27">
        <v>29720</v>
      </c>
      <c r="K955" s="28">
        <f t="shared" si="36"/>
        <v>84910</v>
      </c>
      <c r="L955" s="29">
        <v>145000</v>
      </c>
      <c r="M955" s="29">
        <v>580</v>
      </c>
      <c r="N955" s="28">
        <f t="shared" si="37"/>
        <v>580.5</v>
      </c>
    </row>
    <row r="956" spans="1:15" x14ac:dyDescent="0.2">
      <c r="A956" s="24" t="s">
        <v>2315</v>
      </c>
      <c r="C956" s="68">
        <v>42892</v>
      </c>
      <c r="D956" s="23" t="s">
        <v>2316</v>
      </c>
      <c r="E956" s="24">
        <v>0.35980000000000001</v>
      </c>
      <c r="F956" s="25" t="s">
        <v>2317</v>
      </c>
      <c r="G956" s="25" t="s">
        <v>2318</v>
      </c>
      <c r="H956" s="25">
        <v>3010</v>
      </c>
      <c r="I956" s="27">
        <v>0.5</v>
      </c>
      <c r="J956" s="27">
        <v>36920</v>
      </c>
      <c r="K956" s="28">
        <f t="shared" si="36"/>
        <v>105490</v>
      </c>
      <c r="N956" s="28">
        <f t="shared" si="37"/>
        <v>0.5</v>
      </c>
    </row>
    <row r="957" spans="1:15" x14ac:dyDescent="0.2">
      <c r="A957" s="24" t="s">
        <v>2319</v>
      </c>
      <c r="C957" s="68">
        <v>42892</v>
      </c>
      <c r="D957" s="23" t="s">
        <v>2320</v>
      </c>
      <c r="E957" s="24">
        <v>2</v>
      </c>
      <c r="F957" s="25" t="s">
        <v>2321</v>
      </c>
      <c r="G957" s="26" t="s">
        <v>2322</v>
      </c>
      <c r="H957" s="25">
        <v>1130</v>
      </c>
      <c r="I957" s="27">
        <v>0.5</v>
      </c>
      <c r="J957" s="27">
        <v>2100</v>
      </c>
      <c r="K957" s="28">
        <f t="shared" si="36"/>
        <v>6000</v>
      </c>
      <c r="N957" s="28">
        <f t="shared" si="37"/>
        <v>0.5</v>
      </c>
      <c r="O957" s="71"/>
    </row>
    <row r="958" spans="1:15" s="41" customFormat="1" x14ac:dyDescent="0.2">
      <c r="A958" s="40">
        <v>314</v>
      </c>
      <c r="B958" s="38"/>
      <c r="C958" s="70">
        <v>42892</v>
      </c>
      <c r="D958" s="39" t="s">
        <v>2323</v>
      </c>
      <c r="E958" s="40">
        <v>1</v>
      </c>
      <c r="F958" s="41" t="s">
        <v>2324</v>
      </c>
      <c r="G958" s="42" t="s">
        <v>2325</v>
      </c>
      <c r="H958" s="41">
        <v>1130</v>
      </c>
      <c r="I958" s="43">
        <v>0.5</v>
      </c>
      <c r="J958" s="43">
        <v>33990</v>
      </c>
      <c r="K958" s="44">
        <f t="shared" si="36"/>
        <v>97110</v>
      </c>
      <c r="L958" s="45">
        <v>95240</v>
      </c>
      <c r="M958" s="45">
        <f>L958*0.004</f>
        <v>380.96</v>
      </c>
      <c r="N958" s="44">
        <f t="shared" si="37"/>
        <v>381.46</v>
      </c>
      <c r="O958" s="37"/>
    </row>
    <row r="959" spans="1:15" x14ac:dyDescent="0.2">
      <c r="N959" s="28">
        <f>SUM(N950:N958)</f>
        <v>2109.06</v>
      </c>
      <c r="O959" s="62">
        <v>63507</v>
      </c>
    </row>
    <row r="961" spans="1:15" x14ac:dyDescent="0.2">
      <c r="A961" s="24">
        <v>315</v>
      </c>
      <c r="C961" s="68">
        <v>42893</v>
      </c>
      <c r="D961" s="23" t="s">
        <v>1138</v>
      </c>
      <c r="E961" s="24" t="s">
        <v>2326</v>
      </c>
      <c r="F961" s="25" t="s">
        <v>261</v>
      </c>
      <c r="G961" s="26" t="s">
        <v>2327</v>
      </c>
      <c r="H961" s="25">
        <v>3010</v>
      </c>
      <c r="I961" s="27">
        <v>0.5</v>
      </c>
      <c r="J961" s="27">
        <v>18930</v>
      </c>
      <c r="K961" s="28">
        <f t="shared" si="36"/>
        <v>54090</v>
      </c>
      <c r="L961" s="29">
        <v>25000</v>
      </c>
      <c r="M961" s="29">
        <v>100</v>
      </c>
      <c r="N961" s="28">
        <f t="shared" si="37"/>
        <v>100.5</v>
      </c>
    </row>
    <row r="962" spans="1:15" x14ac:dyDescent="0.2">
      <c r="A962" s="24">
        <v>316</v>
      </c>
      <c r="C962" s="68">
        <v>42893</v>
      </c>
      <c r="D962" s="23" t="s">
        <v>2328</v>
      </c>
      <c r="E962" s="24">
        <v>9.1136999999999997</v>
      </c>
      <c r="F962" s="25" t="s">
        <v>2329</v>
      </c>
      <c r="G962" s="26" t="s">
        <v>2330</v>
      </c>
      <c r="H962" s="25">
        <v>1170</v>
      </c>
      <c r="I962" s="27">
        <v>0.5</v>
      </c>
      <c r="J962" s="27">
        <v>39340</v>
      </c>
      <c r="K962" s="28">
        <f t="shared" si="36"/>
        <v>112400</v>
      </c>
      <c r="L962" s="29">
        <v>162000</v>
      </c>
      <c r="M962" s="29">
        <v>648</v>
      </c>
      <c r="N962" s="28">
        <f t="shared" si="37"/>
        <v>648.5</v>
      </c>
    </row>
    <row r="963" spans="1:15" x14ac:dyDescent="0.2">
      <c r="A963" s="24" t="s">
        <v>2331</v>
      </c>
      <c r="C963" s="68">
        <v>42894</v>
      </c>
      <c r="D963" s="23" t="s">
        <v>2332</v>
      </c>
      <c r="E963" s="24">
        <v>0.82640000000000002</v>
      </c>
      <c r="F963" s="25" t="s">
        <v>2333</v>
      </c>
      <c r="G963" s="26" t="s">
        <v>2334</v>
      </c>
      <c r="H963" s="25">
        <v>1030</v>
      </c>
      <c r="I963" s="27">
        <v>0.5</v>
      </c>
      <c r="J963" s="27">
        <v>28450</v>
      </c>
      <c r="K963" s="28">
        <f t="shared" si="36"/>
        <v>81290</v>
      </c>
      <c r="N963" s="28">
        <f t="shared" si="37"/>
        <v>0.5</v>
      </c>
    </row>
    <row r="964" spans="1:15" s="41" customFormat="1" x14ac:dyDescent="0.2">
      <c r="A964" s="40" t="s">
        <v>2335</v>
      </c>
      <c r="B964" s="38"/>
      <c r="C964" s="70">
        <v>42894</v>
      </c>
      <c r="D964" s="39" t="s">
        <v>2336</v>
      </c>
      <c r="E964" s="40">
        <v>0.26860000000000001</v>
      </c>
      <c r="F964" s="41" t="s">
        <v>2337</v>
      </c>
      <c r="G964" s="42" t="s">
        <v>2338</v>
      </c>
      <c r="H964" s="41">
        <v>3010</v>
      </c>
      <c r="I964" s="43">
        <v>0.5</v>
      </c>
      <c r="J964" s="43">
        <v>24460</v>
      </c>
      <c r="K964" s="44">
        <f t="shared" si="36"/>
        <v>69890</v>
      </c>
      <c r="L964" s="45"/>
      <c r="M964" s="45"/>
      <c r="N964" s="44">
        <f t="shared" si="37"/>
        <v>0.5</v>
      </c>
      <c r="O964" s="37"/>
    </row>
    <row r="965" spans="1:15" x14ac:dyDescent="0.2">
      <c r="N965" s="28">
        <f>SUM(N961:N964)</f>
        <v>750</v>
      </c>
      <c r="O965" s="62">
        <v>63528</v>
      </c>
    </row>
    <row r="967" spans="1:15" x14ac:dyDescent="0.2">
      <c r="A967" s="24" t="s">
        <v>2339</v>
      </c>
      <c r="C967" s="68">
        <v>42894</v>
      </c>
      <c r="D967" s="23" t="s">
        <v>1953</v>
      </c>
      <c r="E967" s="24">
        <v>3.105</v>
      </c>
      <c r="F967" s="25" t="s">
        <v>2340</v>
      </c>
      <c r="G967" s="26" t="s">
        <v>2341</v>
      </c>
      <c r="H967" s="25">
        <v>1210</v>
      </c>
      <c r="I967" s="27">
        <v>0.5</v>
      </c>
      <c r="J967" s="27">
        <v>25010</v>
      </c>
      <c r="K967" s="28">
        <f t="shared" si="36"/>
        <v>71460</v>
      </c>
      <c r="N967" s="28">
        <f t="shared" si="37"/>
        <v>0.5</v>
      </c>
    </row>
    <row r="968" spans="1:15" x14ac:dyDescent="0.2">
      <c r="A968" s="24">
        <v>317</v>
      </c>
      <c r="C968" s="68">
        <v>42895</v>
      </c>
      <c r="D968" s="23" t="s">
        <v>2342</v>
      </c>
      <c r="E968" s="24">
        <v>0.23</v>
      </c>
      <c r="F968" s="25" t="s">
        <v>2343</v>
      </c>
      <c r="G968" s="26" t="s">
        <v>2344</v>
      </c>
      <c r="H968" s="25">
        <v>3010</v>
      </c>
      <c r="I968" s="27">
        <v>0.5</v>
      </c>
      <c r="J968" s="27">
        <v>32700</v>
      </c>
      <c r="K968" s="28">
        <f t="shared" si="36"/>
        <v>93430</v>
      </c>
      <c r="L968" s="29">
        <v>107000</v>
      </c>
      <c r="M968" s="29">
        <v>428</v>
      </c>
      <c r="N968" s="28">
        <f t="shared" si="37"/>
        <v>428.5</v>
      </c>
    </row>
    <row r="969" spans="1:15" x14ac:dyDescent="0.2">
      <c r="A969" s="24">
        <v>318</v>
      </c>
      <c r="C969" s="68">
        <v>42895</v>
      </c>
      <c r="D969" s="23" t="s">
        <v>2345</v>
      </c>
      <c r="E969" s="24" t="s">
        <v>2346</v>
      </c>
      <c r="F969" s="25" t="s">
        <v>2347</v>
      </c>
      <c r="G969" s="26" t="s">
        <v>2348</v>
      </c>
      <c r="H969" s="25">
        <v>3010</v>
      </c>
      <c r="I969" s="27">
        <v>0.5</v>
      </c>
      <c r="J969" s="27">
        <v>15790</v>
      </c>
      <c r="K969" s="28">
        <f t="shared" si="36"/>
        <v>45110</v>
      </c>
      <c r="L969" s="29">
        <v>62000</v>
      </c>
      <c r="M969" s="29">
        <v>248</v>
      </c>
      <c r="N969" s="28">
        <f t="shared" si="37"/>
        <v>248.5</v>
      </c>
    </row>
    <row r="970" spans="1:15" x14ac:dyDescent="0.2">
      <c r="A970" s="24" t="s">
        <v>2352</v>
      </c>
      <c r="C970" s="68">
        <v>42895</v>
      </c>
      <c r="D970" s="23" t="s">
        <v>2353</v>
      </c>
      <c r="E970" s="24">
        <v>37</v>
      </c>
      <c r="F970" s="25" t="s">
        <v>2356</v>
      </c>
      <c r="G970" s="25" t="s">
        <v>2355</v>
      </c>
      <c r="H970" s="25">
        <v>1010</v>
      </c>
      <c r="I970" s="27">
        <v>0.5</v>
      </c>
      <c r="J970" s="27">
        <v>78900</v>
      </c>
      <c r="K970" s="28">
        <f t="shared" si="36"/>
        <v>225430</v>
      </c>
      <c r="N970" s="28">
        <f t="shared" si="37"/>
        <v>0.5</v>
      </c>
    </row>
    <row r="971" spans="1:15" x14ac:dyDescent="0.2">
      <c r="D971" s="23" t="s">
        <v>2354</v>
      </c>
      <c r="E971" s="24">
        <v>62</v>
      </c>
      <c r="F971" s="25" t="s">
        <v>129</v>
      </c>
      <c r="G971" s="26" t="s">
        <v>129</v>
      </c>
      <c r="K971" s="28">
        <f t="shared" ref="K971:K1031" si="38">ROUND(J971/0.35,-1)</f>
        <v>0</v>
      </c>
      <c r="N971" s="28">
        <f t="shared" ref="N971:N1031" si="39">SUM(I971+M971)</f>
        <v>0</v>
      </c>
    </row>
    <row r="972" spans="1:15" x14ac:dyDescent="0.2">
      <c r="A972" s="24" t="s">
        <v>2357</v>
      </c>
      <c r="C972" s="68">
        <v>42895</v>
      </c>
      <c r="D972" s="23" t="s">
        <v>2358</v>
      </c>
      <c r="E972" s="24">
        <v>60.65</v>
      </c>
      <c r="F972" s="25" t="s">
        <v>2356</v>
      </c>
      <c r="G972" s="26" t="s">
        <v>2359</v>
      </c>
      <c r="H972" s="25">
        <v>1010</v>
      </c>
      <c r="I972" s="27">
        <v>1</v>
      </c>
      <c r="J972" s="27">
        <v>173750</v>
      </c>
      <c r="K972" s="28">
        <f t="shared" si="38"/>
        <v>496430</v>
      </c>
      <c r="N972" s="28">
        <f t="shared" si="39"/>
        <v>1</v>
      </c>
    </row>
    <row r="973" spans="1:15" x14ac:dyDescent="0.2">
      <c r="D973" s="23" t="s">
        <v>2354</v>
      </c>
      <c r="E973" s="24">
        <v>50.372999999999998</v>
      </c>
      <c r="F973" s="25" t="s">
        <v>129</v>
      </c>
      <c r="G973" s="26" t="s">
        <v>129</v>
      </c>
      <c r="K973" s="28">
        <f t="shared" si="38"/>
        <v>0</v>
      </c>
      <c r="N973" s="28">
        <f t="shared" si="39"/>
        <v>0</v>
      </c>
    </row>
    <row r="974" spans="1:15" x14ac:dyDescent="0.2">
      <c r="A974" s="24">
        <v>320</v>
      </c>
      <c r="C974" s="68">
        <v>42895</v>
      </c>
      <c r="D974" s="23" t="s">
        <v>2360</v>
      </c>
      <c r="E974" s="24">
        <v>0.16370000000000001</v>
      </c>
      <c r="F974" s="25" t="s">
        <v>2361</v>
      </c>
      <c r="G974" s="26" t="s">
        <v>2362</v>
      </c>
      <c r="H974" s="25">
        <v>3010</v>
      </c>
      <c r="I974" s="27">
        <v>0.5</v>
      </c>
      <c r="J974" s="27">
        <v>11890</v>
      </c>
      <c r="K974" s="28">
        <f t="shared" si="38"/>
        <v>33970</v>
      </c>
      <c r="L974" s="29">
        <v>54900</v>
      </c>
      <c r="M974" s="29">
        <v>219.6</v>
      </c>
      <c r="N974" s="28">
        <f t="shared" si="39"/>
        <v>220.1</v>
      </c>
    </row>
    <row r="975" spans="1:15" x14ac:dyDescent="0.2">
      <c r="A975" s="24" t="s">
        <v>2363</v>
      </c>
      <c r="C975" s="68">
        <v>42895</v>
      </c>
      <c r="D975" s="23" t="s">
        <v>2364</v>
      </c>
      <c r="E975" s="24">
        <v>0.193</v>
      </c>
      <c r="F975" s="25" t="s">
        <v>2368</v>
      </c>
      <c r="G975" s="26" t="s">
        <v>2369</v>
      </c>
      <c r="H975" s="25">
        <v>2050</v>
      </c>
      <c r="I975" s="27">
        <v>2</v>
      </c>
      <c r="J975" s="27">
        <v>41040</v>
      </c>
      <c r="K975" s="28">
        <f t="shared" si="38"/>
        <v>117260</v>
      </c>
      <c r="N975" s="28">
        <f t="shared" si="39"/>
        <v>2</v>
      </c>
    </row>
    <row r="976" spans="1:15" x14ac:dyDescent="0.2">
      <c r="D976" s="23" t="s">
        <v>2365</v>
      </c>
      <c r="E976" s="24" t="s">
        <v>424</v>
      </c>
      <c r="F976" s="25" t="s">
        <v>129</v>
      </c>
      <c r="G976" s="26" t="s">
        <v>129</v>
      </c>
      <c r="K976" s="28">
        <f t="shared" si="38"/>
        <v>0</v>
      </c>
      <c r="N976" s="28">
        <f t="shared" si="39"/>
        <v>0</v>
      </c>
    </row>
    <row r="977" spans="1:15" x14ac:dyDescent="0.2">
      <c r="D977" s="23" t="s">
        <v>2366</v>
      </c>
      <c r="E977" s="24" t="s">
        <v>424</v>
      </c>
      <c r="F977" s="25" t="s">
        <v>129</v>
      </c>
      <c r="G977" s="26" t="s">
        <v>129</v>
      </c>
      <c r="K977" s="28">
        <f t="shared" si="38"/>
        <v>0</v>
      </c>
      <c r="N977" s="28">
        <f t="shared" si="39"/>
        <v>0</v>
      </c>
    </row>
    <row r="978" spans="1:15" x14ac:dyDescent="0.2">
      <c r="D978" s="23" t="s">
        <v>2367</v>
      </c>
      <c r="E978" s="24">
        <v>0.57099999999999995</v>
      </c>
      <c r="F978" s="25" t="s">
        <v>129</v>
      </c>
      <c r="G978" s="26" t="s">
        <v>129</v>
      </c>
      <c r="H978" s="25">
        <v>1100</v>
      </c>
      <c r="K978" s="28">
        <f t="shared" si="38"/>
        <v>0</v>
      </c>
      <c r="N978" s="28">
        <f t="shared" si="39"/>
        <v>0</v>
      </c>
    </row>
    <row r="979" spans="1:15" x14ac:dyDescent="0.2">
      <c r="A979" s="24" t="s">
        <v>2370</v>
      </c>
      <c r="C979" s="68">
        <v>42895</v>
      </c>
      <c r="D979" s="23" t="s">
        <v>2371</v>
      </c>
      <c r="E979" s="24" t="s">
        <v>822</v>
      </c>
      <c r="F979" s="25" t="s">
        <v>2372</v>
      </c>
      <c r="G979" s="26" t="s">
        <v>2373</v>
      </c>
      <c r="H979" s="25">
        <v>3010</v>
      </c>
      <c r="I979" s="27">
        <v>0.5</v>
      </c>
      <c r="J979" s="27">
        <v>21060</v>
      </c>
      <c r="K979" s="28">
        <f t="shared" si="38"/>
        <v>60170</v>
      </c>
      <c r="N979" s="28">
        <f t="shared" si="39"/>
        <v>0.5</v>
      </c>
    </row>
    <row r="980" spans="1:15" x14ac:dyDescent="0.2">
      <c r="A980" s="24">
        <v>321</v>
      </c>
      <c r="C980" s="68">
        <v>42895</v>
      </c>
      <c r="D980" s="23" t="s">
        <v>436</v>
      </c>
      <c r="E980" s="24">
        <v>9.4799999999999995E-2</v>
      </c>
      <c r="F980" s="25" t="s">
        <v>2374</v>
      </c>
      <c r="G980" s="26" t="s">
        <v>2375</v>
      </c>
      <c r="H980" s="25">
        <v>3010</v>
      </c>
      <c r="I980" s="27">
        <v>0.5</v>
      </c>
      <c r="J980" s="27">
        <v>15520</v>
      </c>
      <c r="K980" s="28">
        <f t="shared" si="38"/>
        <v>44340</v>
      </c>
      <c r="L980" s="29">
        <v>30000</v>
      </c>
      <c r="M980" s="29">
        <v>120</v>
      </c>
      <c r="N980" s="28">
        <f t="shared" si="39"/>
        <v>120.5</v>
      </c>
    </row>
    <row r="981" spans="1:15" x14ac:dyDescent="0.2">
      <c r="A981" s="24" t="s">
        <v>2376</v>
      </c>
      <c r="C981" s="68">
        <v>42895</v>
      </c>
      <c r="D981" s="23" t="s">
        <v>2377</v>
      </c>
      <c r="E981" s="24">
        <v>8.9499999999999996E-2</v>
      </c>
      <c r="F981" s="25" t="s">
        <v>2378</v>
      </c>
      <c r="G981" s="26" t="s">
        <v>2379</v>
      </c>
      <c r="H981" s="25">
        <v>3010</v>
      </c>
      <c r="I981" s="27">
        <v>0.5</v>
      </c>
      <c r="J981" s="27">
        <v>12310</v>
      </c>
      <c r="K981" s="28">
        <f t="shared" si="38"/>
        <v>35170</v>
      </c>
      <c r="N981" s="28">
        <f t="shared" si="39"/>
        <v>0.5</v>
      </c>
    </row>
    <row r="982" spans="1:15" x14ac:dyDescent="0.2">
      <c r="A982" s="24">
        <v>323</v>
      </c>
      <c r="C982" s="68">
        <v>42898</v>
      </c>
      <c r="D982" s="23" t="s">
        <v>2385</v>
      </c>
      <c r="E982" s="24">
        <v>0.19700000000000001</v>
      </c>
      <c r="F982" s="25" t="s">
        <v>2387</v>
      </c>
      <c r="G982" s="26" t="s">
        <v>2388</v>
      </c>
      <c r="H982" s="25">
        <v>3010</v>
      </c>
      <c r="I982" s="27">
        <v>1</v>
      </c>
      <c r="J982" s="27">
        <v>31160</v>
      </c>
      <c r="K982" s="28">
        <f t="shared" si="38"/>
        <v>89030</v>
      </c>
      <c r="L982" s="29">
        <v>145000</v>
      </c>
      <c r="M982" s="29">
        <v>580</v>
      </c>
      <c r="N982" s="28">
        <f t="shared" si="39"/>
        <v>581</v>
      </c>
    </row>
    <row r="983" spans="1:15" x14ac:dyDescent="0.2">
      <c r="D983" s="23" t="s">
        <v>2386</v>
      </c>
      <c r="E983" s="24">
        <v>1.7899999999999999E-2</v>
      </c>
      <c r="F983" s="25" t="s">
        <v>129</v>
      </c>
      <c r="G983" s="26" t="s">
        <v>129</v>
      </c>
      <c r="K983" s="28">
        <f t="shared" si="38"/>
        <v>0</v>
      </c>
      <c r="N983" s="28">
        <f t="shared" si="39"/>
        <v>0</v>
      </c>
    </row>
    <row r="984" spans="1:15" x14ac:dyDescent="0.2">
      <c r="A984" s="24">
        <v>324</v>
      </c>
      <c r="C984" s="68">
        <v>42898</v>
      </c>
      <c r="D984" s="23" t="s">
        <v>2389</v>
      </c>
      <c r="E984" s="24">
        <v>10</v>
      </c>
      <c r="F984" s="25" t="s">
        <v>2390</v>
      </c>
      <c r="G984" s="26" t="s">
        <v>83</v>
      </c>
      <c r="H984" s="25">
        <v>1130</v>
      </c>
      <c r="I984" s="27">
        <v>1</v>
      </c>
      <c r="J984" s="27">
        <v>10900</v>
      </c>
      <c r="K984" s="28">
        <f t="shared" si="38"/>
        <v>31140</v>
      </c>
      <c r="L984" s="29">
        <v>60000</v>
      </c>
      <c r="M984" s="29">
        <v>240</v>
      </c>
      <c r="N984" s="28">
        <f t="shared" si="39"/>
        <v>241</v>
      </c>
    </row>
    <row r="985" spans="1:15" x14ac:dyDescent="0.2">
      <c r="A985" s="24">
        <v>325</v>
      </c>
      <c r="C985" s="68">
        <v>42898</v>
      </c>
      <c r="D985" s="23" t="s">
        <v>2391</v>
      </c>
      <c r="E985" s="24">
        <v>0.30420000000000003</v>
      </c>
      <c r="F985" s="25" t="s">
        <v>2392</v>
      </c>
      <c r="G985" s="26" t="s">
        <v>2393</v>
      </c>
      <c r="H985" s="25">
        <v>3010</v>
      </c>
      <c r="I985" s="27">
        <v>0.5</v>
      </c>
      <c r="J985" s="27">
        <v>39880</v>
      </c>
      <c r="K985" s="28">
        <f t="shared" si="38"/>
        <v>113940</v>
      </c>
      <c r="L985" s="29">
        <v>165000</v>
      </c>
      <c r="M985" s="29">
        <v>660</v>
      </c>
      <c r="N985" s="28">
        <f t="shared" si="39"/>
        <v>660.5</v>
      </c>
    </row>
    <row r="986" spans="1:15" x14ac:dyDescent="0.2">
      <c r="A986" s="24" t="s">
        <v>2394</v>
      </c>
      <c r="C986" s="68">
        <v>42898</v>
      </c>
      <c r="D986" s="23" t="s">
        <v>2395</v>
      </c>
      <c r="E986" s="24">
        <v>2.5999999999999999E-2</v>
      </c>
      <c r="F986" s="25" t="s">
        <v>2396</v>
      </c>
      <c r="G986" s="26" t="s">
        <v>268</v>
      </c>
      <c r="H986" s="25">
        <v>1190</v>
      </c>
      <c r="I986" s="27">
        <v>0.5</v>
      </c>
      <c r="J986" s="27">
        <v>40</v>
      </c>
      <c r="K986" s="28">
        <f t="shared" si="38"/>
        <v>110</v>
      </c>
      <c r="N986" s="28">
        <f t="shared" si="39"/>
        <v>0.5</v>
      </c>
    </row>
    <row r="987" spans="1:15" s="41" customFormat="1" x14ac:dyDescent="0.2">
      <c r="A987" s="40">
        <v>326</v>
      </c>
      <c r="B987" s="38"/>
      <c r="C987" s="70">
        <v>42898</v>
      </c>
      <c r="D987" s="39" t="s">
        <v>2397</v>
      </c>
      <c r="E987" s="40">
        <v>0.79400000000000004</v>
      </c>
      <c r="F987" s="41" t="s">
        <v>2398</v>
      </c>
      <c r="G987" s="42" t="s">
        <v>2379</v>
      </c>
      <c r="H987" s="41">
        <v>1100</v>
      </c>
      <c r="I987" s="43">
        <v>0.5</v>
      </c>
      <c r="J987" s="43">
        <v>16570</v>
      </c>
      <c r="K987" s="44">
        <f t="shared" si="38"/>
        <v>47340</v>
      </c>
      <c r="L987" s="45">
        <v>30000</v>
      </c>
      <c r="M987" s="45">
        <v>120</v>
      </c>
      <c r="N987" s="44">
        <f t="shared" si="39"/>
        <v>120.5</v>
      </c>
      <c r="O987" s="37"/>
    </row>
    <row r="988" spans="1:15" x14ac:dyDescent="0.2">
      <c r="N988" s="28">
        <f>SUM(N967:N987)</f>
        <v>2626.1</v>
      </c>
      <c r="O988" s="62">
        <v>63577</v>
      </c>
    </row>
    <row r="991" spans="1:15" x14ac:dyDescent="0.2">
      <c r="A991" s="24">
        <v>319</v>
      </c>
      <c r="C991" s="68">
        <v>42895</v>
      </c>
      <c r="D991" s="23" t="s">
        <v>2349</v>
      </c>
      <c r="E991" s="24">
        <v>1.042</v>
      </c>
      <c r="F991" s="25" t="s">
        <v>2350</v>
      </c>
      <c r="G991" s="26" t="s">
        <v>2351</v>
      </c>
      <c r="H991" s="25">
        <v>1050</v>
      </c>
      <c r="I991" s="27">
        <v>0.5</v>
      </c>
      <c r="J991" s="27">
        <v>1640</v>
      </c>
      <c r="K991" s="28">
        <f>ROUND(J991/0.35,-1)</f>
        <v>4690</v>
      </c>
      <c r="L991" s="29">
        <v>5700</v>
      </c>
      <c r="M991" s="29">
        <f>L991*0.004</f>
        <v>22.8</v>
      </c>
      <c r="N991" s="28">
        <f>SUM(I991+M991)</f>
        <v>23.3</v>
      </c>
    </row>
    <row r="992" spans="1:15" x14ac:dyDescent="0.2">
      <c r="A992" s="24">
        <v>322</v>
      </c>
      <c r="C992" s="68">
        <v>42895</v>
      </c>
      <c r="D992" s="23" t="s">
        <v>2380</v>
      </c>
      <c r="E992" s="24">
        <v>0.503</v>
      </c>
      <c r="F992" s="25" t="s">
        <v>2383</v>
      </c>
      <c r="G992" s="26" t="s">
        <v>2384</v>
      </c>
      <c r="H992" s="25">
        <v>3010</v>
      </c>
      <c r="I992" s="27">
        <v>1.5</v>
      </c>
      <c r="J992" s="27">
        <v>41740</v>
      </c>
      <c r="K992" s="28">
        <f>ROUND(J992/0.35,-1)</f>
        <v>119260</v>
      </c>
      <c r="L992" s="29">
        <v>169000</v>
      </c>
      <c r="M992" s="29">
        <v>676</v>
      </c>
      <c r="N992" s="28">
        <f>SUM(I992+M992)</f>
        <v>677.5</v>
      </c>
    </row>
    <row r="993" spans="1:14" x14ac:dyDescent="0.2">
      <c r="D993" s="23" t="s">
        <v>2381</v>
      </c>
      <c r="E993" s="24">
        <v>0.22420000000000001</v>
      </c>
      <c r="F993" s="25" t="s">
        <v>129</v>
      </c>
      <c r="G993" s="26" t="s">
        <v>129</v>
      </c>
      <c r="K993" s="28">
        <f>ROUND(J993/0.35,-1)</f>
        <v>0</v>
      </c>
      <c r="N993" s="28">
        <f>SUM(I993+M993)</f>
        <v>0</v>
      </c>
    </row>
    <row r="994" spans="1:14" x14ac:dyDescent="0.2">
      <c r="D994" s="23" t="s">
        <v>2382</v>
      </c>
      <c r="E994" s="24">
        <v>0.2727</v>
      </c>
      <c r="F994" s="25" t="s">
        <v>129</v>
      </c>
      <c r="G994" s="26" t="s">
        <v>129</v>
      </c>
      <c r="K994" s="28">
        <f>ROUND(J994/0.35,-1)</f>
        <v>0</v>
      </c>
      <c r="N994" s="28">
        <f>SUM(I994+M994)</f>
        <v>0</v>
      </c>
    </row>
    <row r="995" spans="1:14" x14ac:dyDescent="0.2">
      <c r="A995" s="24" t="s">
        <v>2399</v>
      </c>
      <c r="C995" s="68">
        <v>42899</v>
      </c>
      <c r="D995" s="23" t="s">
        <v>2400</v>
      </c>
      <c r="E995" s="24">
        <v>5.149</v>
      </c>
      <c r="F995" s="25" t="s">
        <v>2401</v>
      </c>
      <c r="G995" s="26" t="s">
        <v>2402</v>
      </c>
      <c r="H995" s="25">
        <v>1160</v>
      </c>
      <c r="I995" s="27">
        <v>0.5</v>
      </c>
      <c r="J995" s="27">
        <v>38380</v>
      </c>
      <c r="K995" s="28">
        <f t="shared" si="38"/>
        <v>109660</v>
      </c>
      <c r="N995" s="28">
        <f t="shared" si="39"/>
        <v>0.5</v>
      </c>
    </row>
    <row r="996" spans="1:14" x14ac:dyDescent="0.2">
      <c r="A996" s="24">
        <v>329</v>
      </c>
      <c r="C996" s="68">
        <v>42899</v>
      </c>
      <c r="D996" s="23" t="s">
        <v>2403</v>
      </c>
      <c r="E996" s="24">
        <v>2.7789999999999999</v>
      </c>
      <c r="F996" s="25" t="s">
        <v>911</v>
      </c>
      <c r="G996" s="26" t="s">
        <v>912</v>
      </c>
      <c r="H996" s="25">
        <v>1220</v>
      </c>
      <c r="I996" s="27">
        <v>0.5</v>
      </c>
      <c r="J996" s="27">
        <v>6840</v>
      </c>
      <c r="K996" s="28">
        <f t="shared" si="38"/>
        <v>19540</v>
      </c>
      <c r="L996" s="29">
        <v>77500</v>
      </c>
      <c r="M996" s="29">
        <v>310.5</v>
      </c>
      <c r="N996" s="28">
        <f t="shared" si="39"/>
        <v>311</v>
      </c>
    </row>
    <row r="997" spans="1:14" x14ac:dyDescent="0.2">
      <c r="A997" s="24">
        <v>328</v>
      </c>
      <c r="C997" s="68">
        <v>42898</v>
      </c>
      <c r="D997" s="23" t="s">
        <v>2404</v>
      </c>
      <c r="E997" s="24">
        <v>10.301</v>
      </c>
      <c r="F997" s="25" t="s">
        <v>911</v>
      </c>
      <c r="G997" s="26" t="s">
        <v>2405</v>
      </c>
      <c r="H997" s="25">
        <v>1220</v>
      </c>
      <c r="I997" s="27">
        <v>0.5</v>
      </c>
      <c r="J997" s="27">
        <v>32150</v>
      </c>
      <c r="K997" s="28">
        <f t="shared" si="38"/>
        <v>91860</v>
      </c>
      <c r="L997" s="29">
        <v>143920</v>
      </c>
      <c r="M997" s="29">
        <v>576</v>
      </c>
      <c r="N997" s="28">
        <f t="shared" si="39"/>
        <v>576.5</v>
      </c>
    </row>
    <row r="998" spans="1:14" x14ac:dyDescent="0.2">
      <c r="D998" s="72"/>
      <c r="E998" s="24">
        <v>10.263999999999999</v>
      </c>
      <c r="F998" s="25" t="s">
        <v>129</v>
      </c>
      <c r="G998" s="26" t="s">
        <v>129</v>
      </c>
      <c r="K998" s="28">
        <f t="shared" si="38"/>
        <v>0</v>
      </c>
      <c r="N998" s="28">
        <f t="shared" si="39"/>
        <v>0</v>
      </c>
    </row>
    <row r="999" spans="1:14" x14ac:dyDescent="0.2">
      <c r="A999" s="52" t="s">
        <v>2406</v>
      </c>
      <c r="B999" s="25"/>
      <c r="C999" s="68">
        <v>42899</v>
      </c>
      <c r="D999" s="23" t="s">
        <v>2407</v>
      </c>
      <c r="E999" s="24">
        <v>3.2810000000000001</v>
      </c>
      <c r="F999" s="25" t="s">
        <v>2408</v>
      </c>
      <c r="G999" s="26" t="s">
        <v>2409</v>
      </c>
      <c r="H999" s="25">
        <v>1180</v>
      </c>
      <c r="I999" s="27">
        <v>0.5</v>
      </c>
      <c r="J999" s="27">
        <v>14170</v>
      </c>
      <c r="K999" s="28">
        <f t="shared" si="38"/>
        <v>40490</v>
      </c>
      <c r="N999" s="28">
        <f t="shared" si="39"/>
        <v>0.5</v>
      </c>
    </row>
    <row r="1000" spans="1:14" x14ac:dyDescent="0.2">
      <c r="A1000" s="24">
        <v>330</v>
      </c>
      <c r="C1000" s="68">
        <v>42899</v>
      </c>
      <c r="D1000" s="23" t="s">
        <v>2410</v>
      </c>
      <c r="E1000" s="24">
        <v>0.2772</v>
      </c>
      <c r="F1000" s="25" t="s">
        <v>2411</v>
      </c>
      <c r="G1000" s="26" t="s">
        <v>2412</v>
      </c>
      <c r="H1000" s="25">
        <v>3010</v>
      </c>
      <c r="I1000" s="27">
        <v>0.5</v>
      </c>
      <c r="J1000" s="27">
        <v>34480</v>
      </c>
      <c r="K1000" s="28">
        <f t="shared" si="38"/>
        <v>98510</v>
      </c>
      <c r="L1000" s="29">
        <v>100000</v>
      </c>
      <c r="M1000" s="29">
        <v>400</v>
      </c>
      <c r="N1000" s="28">
        <f t="shared" si="39"/>
        <v>400.5</v>
      </c>
    </row>
    <row r="1001" spans="1:14" x14ac:dyDescent="0.2">
      <c r="A1001" s="24">
        <v>331</v>
      </c>
      <c r="C1001" s="68">
        <v>42899</v>
      </c>
      <c r="D1001" s="23" t="s">
        <v>2413</v>
      </c>
      <c r="E1001" s="24">
        <v>0.74070000000000003</v>
      </c>
      <c r="F1001" s="25" t="s">
        <v>2414</v>
      </c>
      <c r="G1001" s="26" t="s">
        <v>2415</v>
      </c>
      <c r="H1001" s="25">
        <v>1070</v>
      </c>
      <c r="I1001" s="27">
        <v>0.5</v>
      </c>
      <c r="J1001" s="27">
        <v>8490</v>
      </c>
      <c r="K1001" s="28">
        <f t="shared" si="38"/>
        <v>24260</v>
      </c>
      <c r="L1001" s="29">
        <v>21500</v>
      </c>
      <c r="M1001" s="29">
        <f>L1001*0.004</f>
        <v>86</v>
      </c>
      <c r="N1001" s="28">
        <f t="shared" si="39"/>
        <v>86.5</v>
      </c>
    </row>
    <row r="1002" spans="1:14" x14ac:dyDescent="0.2">
      <c r="A1002" s="24">
        <v>332</v>
      </c>
      <c r="C1002" s="68">
        <v>42899</v>
      </c>
      <c r="D1002" s="23" t="s">
        <v>2416</v>
      </c>
      <c r="E1002" s="24" t="s">
        <v>2433</v>
      </c>
      <c r="F1002" s="25" t="s">
        <v>2435</v>
      </c>
      <c r="G1002" s="26" t="s">
        <v>2436</v>
      </c>
      <c r="H1002" s="25">
        <v>1110</v>
      </c>
      <c r="I1002" s="27">
        <v>8.5</v>
      </c>
      <c r="J1002" s="27">
        <v>7850</v>
      </c>
      <c r="K1002" s="28">
        <f t="shared" si="38"/>
        <v>22430</v>
      </c>
      <c r="L1002" s="29">
        <v>46150</v>
      </c>
      <c r="M1002" s="29">
        <v>184.6</v>
      </c>
      <c r="N1002" s="28">
        <f t="shared" si="39"/>
        <v>193.1</v>
      </c>
    </row>
    <row r="1003" spans="1:14" x14ac:dyDescent="0.2">
      <c r="D1003" s="23" t="s">
        <v>2417</v>
      </c>
      <c r="E1003" s="24" t="s">
        <v>2434</v>
      </c>
      <c r="F1003" s="25" t="s">
        <v>129</v>
      </c>
      <c r="G1003" s="26" t="s">
        <v>129</v>
      </c>
      <c r="K1003" s="28">
        <f t="shared" si="38"/>
        <v>0</v>
      </c>
      <c r="N1003" s="28">
        <f t="shared" si="39"/>
        <v>0</v>
      </c>
    </row>
    <row r="1004" spans="1:14" x14ac:dyDescent="0.2">
      <c r="D1004" s="23" t="s">
        <v>2418</v>
      </c>
      <c r="E1004" s="24" t="s">
        <v>2434</v>
      </c>
      <c r="F1004" s="25" t="s">
        <v>129</v>
      </c>
      <c r="G1004" s="26" t="s">
        <v>129</v>
      </c>
      <c r="K1004" s="28">
        <f t="shared" si="38"/>
        <v>0</v>
      </c>
      <c r="N1004" s="28">
        <f t="shared" si="39"/>
        <v>0</v>
      </c>
    </row>
    <row r="1005" spans="1:14" x14ac:dyDescent="0.2">
      <c r="D1005" s="23" t="s">
        <v>2419</v>
      </c>
      <c r="E1005" s="24" t="s">
        <v>2434</v>
      </c>
      <c r="F1005" s="25" t="s">
        <v>129</v>
      </c>
      <c r="G1005" s="26" t="s">
        <v>129</v>
      </c>
      <c r="K1005" s="28">
        <f t="shared" si="38"/>
        <v>0</v>
      </c>
      <c r="N1005" s="28">
        <f t="shared" si="39"/>
        <v>0</v>
      </c>
    </row>
    <row r="1006" spans="1:14" x14ac:dyDescent="0.2">
      <c r="D1006" s="23" t="s">
        <v>2420</v>
      </c>
      <c r="E1006" s="24" t="s">
        <v>2434</v>
      </c>
      <c r="F1006" s="25" t="s">
        <v>129</v>
      </c>
      <c r="G1006" s="26" t="s">
        <v>129</v>
      </c>
      <c r="K1006" s="28">
        <f t="shared" si="38"/>
        <v>0</v>
      </c>
      <c r="N1006" s="28">
        <f t="shared" si="39"/>
        <v>0</v>
      </c>
    </row>
    <row r="1007" spans="1:14" x14ac:dyDescent="0.2">
      <c r="D1007" s="23" t="s">
        <v>2421</v>
      </c>
      <c r="E1007" s="24" t="s">
        <v>2434</v>
      </c>
      <c r="F1007" s="25" t="s">
        <v>129</v>
      </c>
      <c r="G1007" s="26" t="s">
        <v>129</v>
      </c>
      <c r="K1007" s="28">
        <f t="shared" si="38"/>
        <v>0</v>
      </c>
      <c r="N1007" s="28">
        <f t="shared" si="39"/>
        <v>0</v>
      </c>
    </row>
    <row r="1008" spans="1:14" x14ac:dyDescent="0.2">
      <c r="D1008" s="23" t="s">
        <v>2422</v>
      </c>
      <c r="E1008" s="24" t="s">
        <v>2434</v>
      </c>
      <c r="F1008" s="25" t="s">
        <v>129</v>
      </c>
      <c r="G1008" s="26" t="s">
        <v>129</v>
      </c>
      <c r="K1008" s="28">
        <f t="shared" si="38"/>
        <v>0</v>
      </c>
      <c r="N1008" s="28">
        <f t="shared" si="39"/>
        <v>0</v>
      </c>
    </row>
    <row r="1009" spans="1:14" x14ac:dyDescent="0.2">
      <c r="D1009" s="23" t="s">
        <v>2423</v>
      </c>
      <c r="E1009" s="24" t="s">
        <v>2434</v>
      </c>
      <c r="F1009" s="25" t="s">
        <v>129</v>
      </c>
      <c r="G1009" s="26" t="s">
        <v>129</v>
      </c>
      <c r="K1009" s="28">
        <f t="shared" si="38"/>
        <v>0</v>
      </c>
      <c r="N1009" s="28">
        <f t="shared" si="39"/>
        <v>0</v>
      </c>
    </row>
    <row r="1010" spans="1:14" x14ac:dyDescent="0.2">
      <c r="D1010" s="23" t="s">
        <v>2424</v>
      </c>
      <c r="E1010" s="24" t="s">
        <v>2434</v>
      </c>
      <c r="F1010" s="25" t="s">
        <v>129</v>
      </c>
      <c r="G1010" s="26" t="s">
        <v>129</v>
      </c>
      <c r="K1010" s="28">
        <f t="shared" si="38"/>
        <v>0</v>
      </c>
      <c r="N1010" s="28">
        <f t="shared" si="39"/>
        <v>0</v>
      </c>
    </row>
    <row r="1011" spans="1:14" x14ac:dyDescent="0.2">
      <c r="D1011" s="23" t="s">
        <v>2425</v>
      </c>
      <c r="E1011" s="24" t="s">
        <v>2434</v>
      </c>
      <c r="F1011" s="25" t="s">
        <v>129</v>
      </c>
      <c r="G1011" s="26" t="s">
        <v>129</v>
      </c>
      <c r="K1011" s="28">
        <f t="shared" si="38"/>
        <v>0</v>
      </c>
      <c r="N1011" s="28">
        <f t="shared" si="39"/>
        <v>0</v>
      </c>
    </row>
    <row r="1012" spans="1:14" x14ac:dyDescent="0.2">
      <c r="D1012" s="23" t="s">
        <v>2426</v>
      </c>
      <c r="E1012" s="24" t="s">
        <v>2434</v>
      </c>
      <c r="F1012" s="25" t="s">
        <v>129</v>
      </c>
      <c r="G1012" s="26" t="s">
        <v>129</v>
      </c>
      <c r="K1012" s="28">
        <f t="shared" si="38"/>
        <v>0</v>
      </c>
      <c r="N1012" s="28">
        <f t="shared" si="39"/>
        <v>0</v>
      </c>
    </row>
    <row r="1013" spans="1:14" x14ac:dyDescent="0.2">
      <c r="D1013" s="23" t="s">
        <v>2427</v>
      </c>
      <c r="E1013" s="24" t="s">
        <v>2434</v>
      </c>
      <c r="F1013" s="25" t="s">
        <v>129</v>
      </c>
      <c r="G1013" s="26" t="s">
        <v>129</v>
      </c>
      <c r="K1013" s="28">
        <f t="shared" si="38"/>
        <v>0</v>
      </c>
      <c r="N1013" s="28">
        <f t="shared" si="39"/>
        <v>0</v>
      </c>
    </row>
    <row r="1014" spans="1:14" x14ac:dyDescent="0.2">
      <c r="D1014" s="23" t="s">
        <v>2428</v>
      </c>
      <c r="E1014" s="24" t="s">
        <v>2434</v>
      </c>
      <c r="F1014" s="25" t="s">
        <v>129</v>
      </c>
      <c r="G1014" s="26" t="s">
        <v>129</v>
      </c>
      <c r="K1014" s="28">
        <f t="shared" si="38"/>
        <v>0</v>
      </c>
      <c r="N1014" s="28">
        <f t="shared" si="39"/>
        <v>0</v>
      </c>
    </row>
    <row r="1015" spans="1:14" x14ac:dyDescent="0.2">
      <c r="D1015" s="23" t="s">
        <v>2430</v>
      </c>
      <c r="E1015" s="24" t="s">
        <v>2434</v>
      </c>
      <c r="F1015" s="25" t="s">
        <v>129</v>
      </c>
      <c r="G1015" s="26" t="s">
        <v>129</v>
      </c>
      <c r="K1015" s="28">
        <f t="shared" si="38"/>
        <v>0</v>
      </c>
      <c r="N1015" s="28">
        <f t="shared" si="39"/>
        <v>0</v>
      </c>
    </row>
    <row r="1016" spans="1:14" x14ac:dyDescent="0.2">
      <c r="D1016" s="23" t="s">
        <v>2429</v>
      </c>
      <c r="E1016" s="24" t="s">
        <v>2434</v>
      </c>
      <c r="F1016" s="25" t="s">
        <v>129</v>
      </c>
      <c r="G1016" s="26" t="s">
        <v>129</v>
      </c>
      <c r="K1016" s="28">
        <f t="shared" si="38"/>
        <v>0</v>
      </c>
      <c r="N1016" s="28">
        <f t="shared" si="39"/>
        <v>0</v>
      </c>
    </row>
    <row r="1017" spans="1:14" x14ac:dyDescent="0.2">
      <c r="D1017" s="23" t="s">
        <v>2431</v>
      </c>
      <c r="E1017" s="24" t="s">
        <v>2434</v>
      </c>
      <c r="F1017" s="25" t="s">
        <v>129</v>
      </c>
      <c r="G1017" s="26" t="s">
        <v>129</v>
      </c>
      <c r="K1017" s="28">
        <f t="shared" si="38"/>
        <v>0</v>
      </c>
      <c r="N1017" s="28">
        <f t="shared" si="39"/>
        <v>0</v>
      </c>
    </row>
    <row r="1018" spans="1:14" x14ac:dyDescent="0.2">
      <c r="D1018" s="23" t="s">
        <v>2432</v>
      </c>
      <c r="E1018" s="24">
        <v>2.0099999999999998</v>
      </c>
      <c r="F1018" s="25" t="s">
        <v>129</v>
      </c>
      <c r="G1018" s="26" t="s">
        <v>129</v>
      </c>
      <c r="K1018" s="28">
        <f t="shared" si="38"/>
        <v>0</v>
      </c>
      <c r="N1018" s="28">
        <f t="shared" si="39"/>
        <v>0</v>
      </c>
    </row>
    <row r="1019" spans="1:14" x14ac:dyDescent="0.2">
      <c r="A1019" s="24">
        <v>333</v>
      </c>
      <c r="C1019" s="68">
        <v>42899</v>
      </c>
      <c r="D1019" s="23" t="s">
        <v>2437</v>
      </c>
      <c r="E1019" s="24">
        <v>0.2712</v>
      </c>
      <c r="F1019" s="25" t="s">
        <v>2444</v>
      </c>
      <c r="G1019" s="26" t="s">
        <v>2445</v>
      </c>
      <c r="H1019" s="25">
        <v>3010</v>
      </c>
      <c r="I1019" s="27">
        <v>3</v>
      </c>
      <c r="J1019" s="27">
        <v>56010</v>
      </c>
      <c r="K1019" s="28">
        <f t="shared" si="38"/>
        <v>160030</v>
      </c>
      <c r="L1019" s="29">
        <v>188000</v>
      </c>
      <c r="M1019" s="29">
        <v>752</v>
      </c>
      <c r="N1019" s="28">
        <f t="shared" si="39"/>
        <v>755</v>
      </c>
    </row>
    <row r="1020" spans="1:14" x14ac:dyDescent="0.2">
      <c r="D1020" s="23" t="s">
        <v>2438</v>
      </c>
      <c r="E1020" s="73">
        <v>0.21299999999999999</v>
      </c>
      <c r="F1020" s="25" t="s">
        <v>129</v>
      </c>
      <c r="G1020" s="26" t="s">
        <v>129</v>
      </c>
      <c r="K1020" s="28">
        <f t="shared" si="38"/>
        <v>0</v>
      </c>
      <c r="N1020" s="28">
        <f t="shared" si="39"/>
        <v>0</v>
      </c>
    </row>
    <row r="1021" spans="1:14" x14ac:dyDescent="0.2">
      <c r="D1021" s="23" t="s">
        <v>2439</v>
      </c>
      <c r="E1021" s="73">
        <v>0.19189999999999999</v>
      </c>
      <c r="F1021" s="25" t="s">
        <v>129</v>
      </c>
      <c r="G1021" s="26" t="s">
        <v>129</v>
      </c>
      <c r="K1021" s="28">
        <f t="shared" si="38"/>
        <v>0</v>
      </c>
      <c r="N1021" s="28">
        <f t="shared" si="39"/>
        <v>0</v>
      </c>
    </row>
    <row r="1022" spans="1:14" x14ac:dyDescent="0.2">
      <c r="D1022" s="23" t="s">
        <v>2440</v>
      </c>
      <c r="E1022" s="73">
        <v>0.115</v>
      </c>
      <c r="F1022" s="25" t="s">
        <v>129</v>
      </c>
      <c r="G1022" s="26" t="s">
        <v>129</v>
      </c>
      <c r="K1022" s="28">
        <f t="shared" si="38"/>
        <v>0</v>
      </c>
      <c r="N1022" s="28">
        <f t="shared" si="39"/>
        <v>0</v>
      </c>
    </row>
    <row r="1023" spans="1:14" x14ac:dyDescent="0.2">
      <c r="D1023" s="23" t="s">
        <v>2441</v>
      </c>
      <c r="E1023" s="73" t="s">
        <v>2443</v>
      </c>
      <c r="F1023" s="25" t="s">
        <v>129</v>
      </c>
      <c r="G1023" s="26" t="s">
        <v>129</v>
      </c>
      <c r="K1023" s="28">
        <f t="shared" si="38"/>
        <v>0</v>
      </c>
      <c r="N1023" s="28">
        <f t="shared" si="39"/>
        <v>0</v>
      </c>
    </row>
    <row r="1024" spans="1:14" x14ac:dyDescent="0.2">
      <c r="D1024" s="23" t="s">
        <v>2442</v>
      </c>
      <c r="E1024" s="73">
        <v>0.2424</v>
      </c>
      <c r="F1024" s="25" t="s">
        <v>129</v>
      </c>
      <c r="G1024" s="26" t="s">
        <v>129</v>
      </c>
      <c r="K1024" s="28">
        <f t="shared" si="38"/>
        <v>0</v>
      </c>
      <c r="N1024" s="28">
        <f t="shared" si="39"/>
        <v>0</v>
      </c>
    </row>
    <row r="1025" spans="1:15" s="41" customFormat="1" x14ac:dyDescent="0.2">
      <c r="A1025" s="40">
        <v>334</v>
      </c>
      <c r="B1025" s="38"/>
      <c r="C1025" s="70">
        <v>42899</v>
      </c>
      <c r="D1025" s="39" t="s">
        <v>2446</v>
      </c>
      <c r="E1025" s="40">
        <v>0.1148</v>
      </c>
      <c r="F1025" s="41" t="s">
        <v>2447</v>
      </c>
      <c r="G1025" s="42" t="s">
        <v>2448</v>
      </c>
      <c r="H1025" s="41">
        <v>3010</v>
      </c>
      <c r="I1025" s="43">
        <v>0.5</v>
      </c>
      <c r="J1025" s="43">
        <v>20520</v>
      </c>
      <c r="K1025" s="44">
        <f t="shared" si="38"/>
        <v>58630</v>
      </c>
      <c r="L1025" s="45">
        <v>76000</v>
      </c>
      <c r="M1025" s="45">
        <f>L1025*0.004</f>
        <v>304</v>
      </c>
      <c r="N1025" s="44">
        <f t="shared" si="39"/>
        <v>304.5</v>
      </c>
      <c r="O1025" s="37"/>
    </row>
    <row r="1026" spans="1:15" x14ac:dyDescent="0.2">
      <c r="N1026" s="28">
        <f>SUM(N990:N1025)</f>
        <v>3328.9</v>
      </c>
      <c r="O1026" s="62">
        <v>63590</v>
      </c>
    </row>
    <row r="1028" spans="1:15" x14ac:dyDescent="0.2">
      <c r="A1028" s="24" t="s">
        <v>2449</v>
      </c>
      <c r="C1028" s="68">
        <v>42899</v>
      </c>
      <c r="D1028" s="23" t="s">
        <v>2450</v>
      </c>
      <c r="E1028" s="24">
        <v>1</v>
      </c>
      <c r="F1028" s="25" t="s">
        <v>2451</v>
      </c>
      <c r="G1028" s="26" t="s">
        <v>2452</v>
      </c>
      <c r="H1028" s="25">
        <v>1210</v>
      </c>
      <c r="I1028" s="27">
        <v>0.5</v>
      </c>
      <c r="J1028" s="27">
        <v>38060</v>
      </c>
      <c r="K1028" s="28">
        <f t="shared" si="38"/>
        <v>108740</v>
      </c>
      <c r="N1028" s="28">
        <f t="shared" si="39"/>
        <v>0.5</v>
      </c>
    </row>
    <row r="1029" spans="1:15" x14ac:dyDescent="0.2">
      <c r="A1029" s="24">
        <v>327</v>
      </c>
      <c r="B1029" s="22" t="s">
        <v>145</v>
      </c>
      <c r="C1029" s="68">
        <v>42898</v>
      </c>
      <c r="D1029" s="23" t="s">
        <v>2457</v>
      </c>
      <c r="E1029" s="24" t="s">
        <v>2458</v>
      </c>
      <c r="F1029" s="25" t="s">
        <v>2459</v>
      </c>
      <c r="G1029" s="26" t="s">
        <v>2460</v>
      </c>
      <c r="H1029" s="25">
        <v>2010</v>
      </c>
      <c r="I1029" s="27">
        <v>0.5</v>
      </c>
      <c r="J1029" s="27">
        <v>13180</v>
      </c>
      <c r="K1029" s="28">
        <f>ROUND(J1029/0.35,-1)</f>
        <v>37660</v>
      </c>
      <c r="L1029" s="29">
        <v>23500</v>
      </c>
      <c r="M1029" s="29">
        <v>94</v>
      </c>
      <c r="N1029" s="28">
        <f>SUM(I1029+M1029)</f>
        <v>94.5</v>
      </c>
    </row>
    <row r="1030" spans="1:15" x14ac:dyDescent="0.2">
      <c r="A1030" s="24">
        <v>335</v>
      </c>
      <c r="C1030" s="68">
        <v>42899</v>
      </c>
      <c r="D1030" s="23" t="s">
        <v>2453</v>
      </c>
      <c r="E1030" s="24">
        <v>10.0044</v>
      </c>
      <c r="F1030" s="25" t="s">
        <v>2455</v>
      </c>
      <c r="G1030" s="26" t="s">
        <v>2456</v>
      </c>
      <c r="H1030" s="25">
        <v>1070</v>
      </c>
      <c r="I1030" s="27">
        <v>1</v>
      </c>
      <c r="J1030" s="27">
        <v>17800</v>
      </c>
      <c r="K1030" s="28">
        <f t="shared" si="38"/>
        <v>50860</v>
      </c>
      <c r="L1030" s="29">
        <v>118000</v>
      </c>
      <c r="M1030" s="29">
        <v>472</v>
      </c>
      <c r="N1030" s="28">
        <f t="shared" si="39"/>
        <v>473</v>
      </c>
    </row>
    <row r="1031" spans="1:15" x14ac:dyDescent="0.2">
      <c r="D1031" s="23" t="s">
        <v>2454</v>
      </c>
      <c r="E1031" s="24">
        <v>5.0335299999999998</v>
      </c>
      <c r="F1031" s="25" t="s">
        <v>129</v>
      </c>
      <c r="G1031" s="26" t="s">
        <v>129</v>
      </c>
      <c r="K1031" s="28">
        <f t="shared" si="38"/>
        <v>0</v>
      </c>
      <c r="N1031" s="28">
        <f t="shared" si="39"/>
        <v>0</v>
      </c>
    </row>
    <row r="1032" spans="1:15" x14ac:dyDescent="0.2">
      <c r="A1032" s="24">
        <v>336</v>
      </c>
      <c r="C1032" s="68">
        <v>42900</v>
      </c>
      <c r="D1032" s="23" t="s">
        <v>2461</v>
      </c>
      <c r="E1032" s="24">
        <v>0.18479999999999999</v>
      </c>
      <c r="F1032" s="25" t="s">
        <v>2462</v>
      </c>
      <c r="G1032" s="26" t="s">
        <v>2463</v>
      </c>
      <c r="H1032" s="25">
        <v>3010</v>
      </c>
      <c r="I1032" s="27">
        <v>0.5</v>
      </c>
      <c r="J1032" s="27">
        <v>22010</v>
      </c>
      <c r="K1032" s="28">
        <f t="shared" ref="K1032:K1089" si="40">ROUND(J1032/0.35,-1)</f>
        <v>62890</v>
      </c>
      <c r="L1032" s="29">
        <v>102500</v>
      </c>
      <c r="M1032" s="29">
        <v>410</v>
      </c>
      <c r="N1032" s="28">
        <f t="shared" ref="N1032:N1089" si="41">SUM(I1032+M1032)</f>
        <v>410.5</v>
      </c>
    </row>
    <row r="1033" spans="1:15" s="41" customFormat="1" x14ac:dyDescent="0.2">
      <c r="A1033" s="40" t="s">
        <v>2464</v>
      </c>
      <c r="B1033" s="38"/>
      <c r="C1033" s="70">
        <v>42900</v>
      </c>
      <c r="D1033" s="39" t="s">
        <v>2237</v>
      </c>
      <c r="E1033" s="40">
        <v>0.5</v>
      </c>
      <c r="F1033" s="41" t="s">
        <v>2239</v>
      </c>
      <c r="G1033" s="42" t="s">
        <v>2465</v>
      </c>
      <c r="H1033" s="41">
        <v>1060</v>
      </c>
      <c r="I1033" s="43">
        <v>0.5</v>
      </c>
      <c r="J1033" s="43">
        <v>4720</v>
      </c>
      <c r="K1033" s="44">
        <f t="shared" si="40"/>
        <v>13490</v>
      </c>
      <c r="L1033" s="45"/>
      <c r="M1033" s="45"/>
      <c r="N1033" s="44">
        <f t="shared" si="41"/>
        <v>0.5</v>
      </c>
      <c r="O1033" s="37"/>
    </row>
    <row r="1034" spans="1:15" x14ac:dyDescent="0.2">
      <c r="N1034" s="28">
        <f>SUM(N1028:N1033)</f>
        <v>979</v>
      </c>
      <c r="O1034" s="62">
        <v>63612</v>
      </c>
    </row>
    <row r="1036" spans="1:15" x14ac:dyDescent="0.2">
      <c r="A1036" s="24">
        <v>337</v>
      </c>
      <c r="C1036" s="68">
        <v>42901</v>
      </c>
      <c r="D1036" s="23" t="s">
        <v>2466</v>
      </c>
      <c r="E1036" s="24">
        <v>0.13769999999999999</v>
      </c>
      <c r="F1036" s="25" t="s">
        <v>1417</v>
      </c>
      <c r="G1036" s="26" t="s">
        <v>2467</v>
      </c>
      <c r="H1036" s="25">
        <v>3010</v>
      </c>
      <c r="I1036" s="27">
        <v>0.5</v>
      </c>
      <c r="J1036" s="27">
        <v>19100</v>
      </c>
      <c r="K1036" s="28">
        <f t="shared" si="40"/>
        <v>54570</v>
      </c>
      <c r="L1036" s="29">
        <v>42000</v>
      </c>
      <c r="M1036" s="29">
        <v>168</v>
      </c>
      <c r="N1036" s="28">
        <f t="shared" si="41"/>
        <v>168.5</v>
      </c>
    </row>
    <row r="1037" spans="1:15" x14ac:dyDescent="0.2">
      <c r="D1037" s="23" t="s">
        <v>1060</v>
      </c>
      <c r="E1037" s="24">
        <v>1.046</v>
      </c>
      <c r="F1037" s="25" t="s">
        <v>129</v>
      </c>
      <c r="G1037" s="26" t="s">
        <v>129</v>
      </c>
      <c r="K1037" s="28">
        <f t="shared" si="40"/>
        <v>0</v>
      </c>
      <c r="N1037" s="28">
        <f t="shared" si="41"/>
        <v>0</v>
      </c>
    </row>
    <row r="1038" spans="1:15" x14ac:dyDescent="0.2">
      <c r="D1038" s="23" t="s">
        <v>1061</v>
      </c>
      <c r="E1038" s="24">
        <v>0.65</v>
      </c>
      <c r="F1038" s="25" t="s">
        <v>129</v>
      </c>
      <c r="G1038" s="26" t="s">
        <v>129</v>
      </c>
      <c r="K1038" s="28">
        <f t="shared" si="40"/>
        <v>0</v>
      </c>
      <c r="N1038" s="28">
        <f t="shared" si="41"/>
        <v>0</v>
      </c>
    </row>
    <row r="1039" spans="1:15" x14ac:dyDescent="0.2">
      <c r="A1039" s="24">
        <v>338</v>
      </c>
      <c r="C1039" s="68">
        <v>42901</v>
      </c>
      <c r="D1039" s="23" t="s">
        <v>2471</v>
      </c>
      <c r="E1039" s="24">
        <v>6</v>
      </c>
      <c r="F1039" s="25" t="s">
        <v>2472</v>
      </c>
      <c r="G1039" s="26" t="s">
        <v>2473</v>
      </c>
      <c r="H1039" s="25">
        <v>1050</v>
      </c>
      <c r="I1039" s="27">
        <v>0.5</v>
      </c>
      <c r="J1039" s="27">
        <v>9360</v>
      </c>
      <c r="K1039" s="28">
        <f t="shared" si="40"/>
        <v>26740</v>
      </c>
      <c r="L1039" s="29">
        <v>87000</v>
      </c>
      <c r="M1039" s="29">
        <v>348</v>
      </c>
      <c r="N1039" s="28">
        <f t="shared" si="41"/>
        <v>348.5</v>
      </c>
    </row>
    <row r="1040" spans="1:15" x14ac:dyDescent="0.2">
      <c r="A1040" s="24">
        <v>339</v>
      </c>
      <c r="C1040" s="68">
        <v>42901</v>
      </c>
      <c r="D1040" s="23" t="s">
        <v>2474</v>
      </c>
      <c r="E1040" s="24">
        <v>5.3</v>
      </c>
      <c r="F1040" s="25" t="s">
        <v>2472</v>
      </c>
      <c r="G1040" s="26" t="s">
        <v>2475</v>
      </c>
      <c r="H1040" s="25">
        <v>1050</v>
      </c>
      <c r="I1040" s="27">
        <v>0.5</v>
      </c>
      <c r="J1040" s="27">
        <v>8110</v>
      </c>
      <c r="K1040" s="28">
        <f t="shared" si="40"/>
        <v>23170</v>
      </c>
      <c r="L1040" s="29">
        <v>79500</v>
      </c>
      <c r="M1040" s="29">
        <v>318</v>
      </c>
      <c r="N1040" s="28">
        <f t="shared" si="41"/>
        <v>318.5</v>
      </c>
    </row>
    <row r="1041" spans="1:16" x14ac:dyDescent="0.2">
      <c r="A1041" s="24">
        <v>340</v>
      </c>
      <c r="C1041" s="68">
        <v>42901</v>
      </c>
      <c r="D1041" s="23" t="s">
        <v>2476</v>
      </c>
      <c r="E1041" s="24">
        <v>11.663</v>
      </c>
      <c r="F1041" s="25" t="s">
        <v>2472</v>
      </c>
      <c r="G1041" s="26" t="s">
        <v>2477</v>
      </c>
      <c r="H1041" s="25">
        <v>1050</v>
      </c>
      <c r="I1041" s="27">
        <v>0.5</v>
      </c>
      <c r="J1041" s="27">
        <v>17850</v>
      </c>
      <c r="K1041" s="28">
        <f t="shared" si="40"/>
        <v>51000</v>
      </c>
      <c r="L1041" s="29">
        <v>126877</v>
      </c>
      <c r="M1041" s="29">
        <v>507.6</v>
      </c>
      <c r="N1041" s="28">
        <f t="shared" si="41"/>
        <v>508.1</v>
      </c>
    </row>
    <row r="1042" spans="1:16" x14ac:dyDescent="0.2">
      <c r="A1042" s="24">
        <v>341</v>
      </c>
      <c r="C1042" s="68">
        <v>42901</v>
      </c>
      <c r="D1042" s="23" t="s">
        <v>2478</v>
      </c>
      <c r="E1042" s="24">
        <v>0.13769999999999999</v>
      </c>
      <c r="F1042" s="25" t="s">
        <v>2480</v>
      </c>
      <c r="G1042" s="26" t="s">
        <v>2481</v>
      </c>
      <c r="H1042" s="25">
        <v>1190</v>
      </c>
      <c r="I1042" s="27">
        <v>1</v>
      </c>
      <c r="J1042" s="27">
        <v>13400</v>
      </c>
      <c r="K1042" s="28">
        <f t="shared" si="40"/>
        <v>38290</v>
      </c>
      <c r="L1042" s="29">
        <v>25000</v>
      </c>
      <c r="M1042" s="29">
        <v>100</v>
      </c>
      <c r="N1042" s="28">
        <f t="shared" si="41"/>
        <v>101</v>
      </c>
    </row>
    <row r="1043" spans="1:16" x14ac:dyDescent="0.2">
      <c r="D1043" s="23" t="s">
        <v>2479</v>
      </c>
      <c r="E1043" s="24">
        <v>0.13769999999999999</v>
      </c>
      <c r="F1043" s="25" t="s">
        <v>129</v>
      </c>
      <c r="G1043" s="26" t="s">
        <v>129</v>
      </c>
      <c r="K1043" s="28">
        <f t="shared" si="40"/>
        <v>0</v>
      </c>
      <c r="N1043" s="28">
        <f t="shared" si="41"/>
        <v>0</v>
      </c>
    </row>
    <row r="1044" spans="1:16" x14ac:dyDescent="0.2">
      <c r="A1044" s="24" t="s">
        <v>2482</v>
      </c>
      <c r="C1044" s="68">
        <v>42901</v>
      </c>
      <c r="D1044" s="23" t="s">
        <v>2483</v>
      </c>
      <c r="E1044" s="24">
        <v>0.16</v>
      </c>
      <c r="F1044" s="25" t="s">
        <v>2485</v>
      </c>
      <c r="G1044" s="26" t="s">
        <v>2486</v>
      </c>
      <c r="H1044" s="25">
        <v>3010</v>
      </c>
      <c r="I1044" s="27">
        <v>1</v>
      </c>
      <c r="J1044" s="27">
        <v>19770</v>
      </c>
      <c r="K1044" s="28">
        <f t="shared" si="40"/>
        <v>56490</v>
      </c>
      <c r="N1044" s="28">
        <f t="shared" si="41"/>
        <v>1</v>
      </c>
    </row>
    <row r="1045" spans="1:16" x14ac:dyDescent="0.2">
      <c r="D1045" s="23" t="s">
        <v>2484</v>
      </c>
      <c r="E1045" s="24">
        <v>0.08</v>
      </c>
      <c r="F1045" s="25" t="s">
        <v>129</v>
      </c>
      <c r="G1045" s="26" t="s">
        <v>129</v>
      </c>
      <c r="K1045" s="28">
        <f t="shared" si="40"/>
        <v>0</v>
      </c>
      <c r="N1045" s="28">
        <f t="shared" si="41"/>
        <v>0</v>
      </c>
    </row>
    <row r="1046" spans="1:16" x14ac:dyDescent="0.2">
      <c r="A1046" s="24" t="s">
        <v>2487</v>
      </c>
      <c r="C1046" s="68">
        <v>42901</v>
      </c>
      <c r="D1046" s="23" t="s">
        <v>2488</v>
      </c>
      <c r="E1046" s="24">
        <v>2.3330000000000002</v>
      </c>
      <c r="F1046" s="25" t="s">
        <v>2489</v>
      </c>
      <c r="G1046" s="26" t="s">
        <v>2452</v>
      </c>
      <c r="H1046" s="25">
        <v>1160</v>
      </c>
      <c r="I1046" s="27">
        <v>0.5</v>
      </c>
      <c r="J1046" s="27">
        <v>33670</v>
      </c>
      <c r="K1046" s="28">
        <f t="shared" si="40"/>
        <v>96200</v>
      </c>
      <c r="N1046" s="28">
        <f t="shared" si="41"/>
        <v>0.5</v>
      </c>
    </row>
    <row r="1047" spans="1:16" s="41" customFormat="1" x14ac:dyDescent="0.2">
      <c r="A1047" s="40">
        <v>342</v>
      </c>
      <c r="B1047" s="38"/>
      <c r="C1047" s="70">
        <v>42901</v>
      </c>
      <c r="D1047" s="39" t="s">
        <v>2490</v>
      </c>
      <c r="E1047" s="40">
        <v>0.48399999999999999</v>
      </c>
      <c r="F1047" s="41" t="s">
        <v>2491</v>
      </c>
      <c r="G1047" s="42" t="s">
        <v>2492</v>
      </c>
      <c r="H1047" s="41">
        <v>1100</v>
      </c>
      <c r="I1047" s="43">
        <v>0.5</v>
      </c>
      <c r="J1047" s="43">
        <v>18910</v>
      </c>
      <c r="K1047" s="44">
        <f t="shared" si="40"/>
        <v>54030</v>
      </c>
      <c r="L1047" s="45">
        <v>75000</v>
      </c>
      <c r="M1047" s="45">
        <f>L1047*0.004</f>
        <v>300</v>
      </c>
      <c r="N1047" s="44">
        <f t="shared" si="41"/>
        <v>300.5</v>
      </c>
      <c r="O1047" s="37"/>
    </row>
    <row r="1048" spans="1:16" x14ac:dyDescent="0.2">
      <c r="K1048" s="28">
        <f t="shared" si="40"/>
        <v>0</v>
      </c>
      <c r="N1048" s="28">
        <f>SUM(N1036:N1047)</f>
        <v>1746.6</v>
      </c>
      <c r="O1048" s="62">
        <v>63632</v>
      </c>
    </row>
    <row r="1050" spans="1:16" x14ac:dyDescent="0.2">
      <c r="A1050" s="24" t="s">
        <v>2468</v>
      </c>
      <c r="C1050" s="68">
        <v>42901</v>
      </c>
      <c r="D1050" s="23" t="s">
        <v>2469</v>
      </c>
      <c r="E1050" s="24">
        <v>0.74</v>
      </c>
      <c r="F1050" s="25" t="s">
        <v>1062</v>
      </c>
      <c r="G1050" s="26" t="s">
        <v>2470</v>
      </c>
      <c r="H1050" s="25">
        <v>1070</v>
      </c>
      <c r="I1050" s="27">
        <v>1.5</v>
      </c>
      <c r="J1050" s="27">
        <v>92600</v>
      </c>
      <c r="K1050" s="28">
        <f>ROUND(J1050/0.35,-1)</f>
        <v>264570</v>
      </c>
      <c r="N1050" s="28">
        <f>SUM(I1050+M1050)</f>
        <v>1.5</v>
      </c>
      <c r="O1050" s="26"/>
    </row>
    <row r="1051" spans="1:16" x14ac:dyDescent="0.2">
      <c r="A1051" s="24">
        <v>343</v>
      </c>
      <c r="C1051" s="68">
        <v>42901</v>
      </c>
      <c r="D1051" s="23" t="s">
        <v>2493</v>
      </c>
      <c r="E1051" s="24">
        <v>5.25</v>
      </c>
      <c r="F1051" s="25" t="s">
        <v>2494</v>
      </c>
      <c r="G1051" s="26" t="s">
        <v>2495</v>
      </c>
      <c r="H1051" s="25">
        <v>1220</v>
      </c>
      <c r="I1051" s="27">
        <v>0.5</v>
      </c>
      <c r="J1051" s="27">
        <v>55610</v>
      </c>
      <c r="K1051" s="28">
        <f t="shared" si="40"/>
        <v>158890</v>
      </c>
      <c r="L1051" s="29">
        <v>197000</v>
      </c>
      <c r="M1051" s="29">
        <v>788</v>
      </c>
      <c r="N1051" s="28">
        <f t="shared" si="41"/>
        <v>788.5</v>
      </c>
      <c r="P1051" s="74"/>
    </row>
    <row r="1052" spans="1:16" x14ac:dyDescent="0.2">
      <c r="A1052" s="24">
        <v>344</v>
      </c>
      <c r="C1052" s="68">
        <v>42902</v>
      </c>
      <c r="D1052" s="23" t="s">
        <v>2501</v>
      </c>
      <c r="E1052" s="24">
        <v>2.823</v>
      </c>
      <c r="F1052" s="25" t="s">
        <v>2502</v>
      </c>
      <c r="G1052" s="26" t="s">
        <v>2503</v>
      </c>
      <c r="H1052" s="25">
        <v>1110</v>
      </c>
      <c r="I1052" s="27">
        <v>0.5</v>
      </c>
      <c r="J1052" s="27">
        <v>12980</v>
      </c>
      <c r="K1052" s="28">
        <f t="shared" si="40"/>
        <v>37090</v>
      </c>
      <c r="L1052" s="29">
        <v>11000</v>
      </c>
      <c r="M1052" s="29">
        <v>44</v>
      </c>
      <c r="N1052" s="28">
        <f t="shared" si="41"/>
        <v>44.5</v>
      </c>
      <c r="P1052" s="74"/>
    </row>
    <row r="1053" spans="1:16" x14ac:dyDescent="0.2">
      <c r="A1053" s="24" t="s">
        <v>2504</v>
      </c>
      <c r="C1053" s="68">
        <v>42902</v>
      </c>
      <c r="D1053" s="23" t="s">
        <v>2508</v>
      </c>
      <c r="E1053" s="24">
        <v>0.82389999999999997</v>
      </c>
      <c r="F1053" s="25" t="s">
        <v>2505</v>
      </c>
      <c r="G1053" s="26" t="s">
        <v>2506</v>
      </c>
      <c r="H1053" s="25">
        <v>1150</v>
      </c>
      <c r="I1053" s="27">
        <v>0.5</v>
      </c>
      <c r="J1053" s="27">
        <v>1080</v>
      </c>
      <c r="K1053" s="28">
        <f t="shared" si="40"/>
        <v>3090</v>
      </c>
      <c r="N1053" s="28">
        <f t="shared" si="41"/>
        <v>0.5</v>
      </c>
      <c r="P1053" s="74"/>
    </row>
    <row r="1054" spans="1:16" x14ac:dyDescent="0.2">
      <c r="A1054" s="24" t="s">
        <v>2507</v>
      </c>
      <c r="C1054" s="68">
        <v>42902</v>
      </c>
      <c r="D1054" s="23" t="s">
        <v>2509</v>
      </c>
      <c r="E1054" s="24">
        <v>0.2089</v>
      </c>
      <c r="F1054" s="25" t="s">
        <v>2510</v>
      </c>
      <c r="G1054" s="26" t="s">
        <v>2511</v>
      </c>
      <c r="H1054" s="25">
        <v>2050</v>
      </c>
      <c r="I1054" s="27">
        <v>0.5</v>
      </c>
      <c r="J1054" s="27">
        <v>16420</v>
      </c>
      <c r="K1054" s="28">
        <f t="shared" si="40"/>
        <v>46910</v>
      </c>
      <c r="N1054" s="28">
        <f t="shared" si="41"/>
        <v>0.5</v>
      </c>
    </row>
    <row r="1055" spans="1:16" x14ac:dyDescent="0.2">
      <c r="A1055" s="24">
        <v>345</v>
      </c>
      <c r="C1055" s="68">
        <v>42902</v>
      </c>
      <c r="D1055" s="23" t="s">
        <v>1238</v>
      </c>
      <c r="E1055" s="24">
        <v>0.28010000000000002</v>
      </c>
      <c r="F1055" s="25" t="s">
        <v>2512</v>
      </c>
      <c r="G1055" s="26" t="s">
        <v>2513</v>
      </c>
      <c r="H1055" s="25">
        <v>3010</v>
      </c>
      <c r="I1055" s="27">
        <v>0.5</v>
      </c>
      <c r="J1055" s="27">
        <v>29380</v>
      </c>
      <c r="K1055" s="28">
        <f t="shared" si="40"/>
        <v>83940</v>
      </c>
      <c r="L1055" s="29">
        <v>57000</v>
      </c>
      <c r="M1055" s="29">
        <v>228</v>
      </c>
      <c r="N1055" s="28">
        <f t="shared" si="41"/>
        <v>228.5</v>
      </c>
    </row>
    <row r="1056" spans="1:16" x14ac:dyDescent="0.2">
      <c r="A1056" s="24" t="s">
        <v>2514</v>
      </c>
      <c r="C1056" s="68">
        <v>42902</v>
      </c>
      <c r="D1056" s="23" t="s">
        <v>2515</v>
      </c>
      <c r="E1056" s="24">
        <v>0.2</v>
      </c>
      <c r="F1056" s="25" t="s">
        <v>2517</v>
      </c>
      <c r="G1056" s="26" t="s">
        <v>2518</v>
      </c>
      <c r="H1056" s="25">
        <v>1130</v>
      </c>
      <c r="I1056" s="27">
        <v>1</v>
      </c>
      <c r="J1056" s="27">
        <v>18490</v>
      </c>
      <c r="K1056" s="28">
        <f t="shared" si="40"/>
        <v>52830</v>
      </c>
      <c r="N1056" s="28">
        <f t="shared" si="41"/>
        <v>1</v>
      </c>
    </row>
    <row r="1057" spans="1:15" x14ac:dyDescent="0.2">
      <c r="D1057" s="23" t="s">
        <v>2516</v>
      </c>
      <c r="E1057" s="24">
        <v>0.2</v>
      </c>
      <c r="F1057" s="25" t="s">
        <v>129</v>
      </c>
      <c r="G1057" s="26" t="s">
        <v>129</v>
      </c>
      <c r="K1057" s="28">
        <f t="shared" si="40"/>
        <v>0</v>
      </c>
      <c r="N1057" s="28">
        <f t="shared" si="41"/>
        <v>0</v>
      </c>
    </row>
    <row r="1058" spans="1:15" s="41" customFormat="1" x14ac:dyDescent="0.2">
      <c r="A1058" s="40">
        <v>346</v>
      </c>
      <c r="B1058" s="38"/>
      <c r="C1058" s="70">
        <v>42905</v>
      </c>
      <c r="D1058" s="39" t="s">
        <v>2519</v>
      </c>
      <c r="E1058" s="40">
        <v>8.6999999999999994E-2</v>
      </c>
      <c r="F1058" s="41" t="s">
        <v>2520</v>
      </c>
      <c r="G1058" s="42" t="s">
        <v>2521</v>
      </c>
      <c r="H1058" s="41">
        <v>3010</v>
      </c>
      <c r="I1058" s="43">
        <v>0.5</v>
      </c>
      <c r="J1058" s="43">
        <v>12250</v>
      </c>
      <c r="K1058" s="44">
        <f t="shared" si="40"/>
        <v>35000</v>
      </c>
      <c r="L1058" s="45">
        <v>50500</v>
      </c>
      <c r="M1058" s="45">
        <v>202</v>
      </c>
      <c r="N1058" s="44">
        <f t="shared" si="41"/>
        <v>202.5</v>
      </c>
      <c r="O1058" s="37"/>
    </row>
    <row r="1059" spans="1:15" x14ac:dyDescent="0.2">
      <c r="N1059" s="28">
        <f>SUM(N1050:N1058)</f>
        <v>1267.5</v>
      </c>
      <c r="O1059" s="62">
        <v>63664</v>
      </c>
    </row>
    <row r="1061" spans="1:15" x14ac:dyDescent="0.2">
      <c r="A1061" s="24" t="s">
        <v>2496</v>
      </c>
      <c r="C1061" s="68">
        <v>42901</v>
      </c>
      <c r="D1061" s="23" t="s">
        <v>2497</v>
      </c>
      <c r="E1061" s="24">
        <v>0.13769999999999999</v>
      </c>
      <c r="F1061" s="25" t="s">
        <v>2499</v>
      </c>
      <c r="G1061" s="26" t="s">
        <v>2500</v>
      </c>
      <c r="H1061" s="25">
        <v>1190</v>
      </c>
      <c r="I1061" s="27">
        <v>1</v>
      </c>
      <c r="J1061" s="27">
        <v>2520</v>
      </c>
      <c r="K1061" s="28">
        <f>ROUND(J1061/0.35,-1)</f>
        <v>7200</v>
      </c>
      <c r="N1061" s="28">
        <f>SUM(I1061+M1061)</f>
        <v>1</v>
      </c>
      <c r="O1061" s="75"/>
    </row>
    <row r="1062" spans="1:15" x14ac:dyDescent="0.2">
      <c r="D1062" s="23" t="s">
        <v>2498</v>
      </c>
      <c r="E1062" s="24">
        <v>0.13769999999999999</v>
      </c>
      <c r="F1062" s="25" t="s">
        <v>129</v>
      </c>
      <c r="G1062" s="26" t="s">
        <v>129</v>
      </c>
      <c r="K1062" s="28">
        <f>ROUND(J1062/0.35,-1)</f>
        <v>0</v>
      </c>
      <c r="N1062" s="28">
        <f>SUM(I1062+M1062)</f>
        <v>0</v>
      </c>
      <c r="O1062" s="75"/>
    </row>
    <row r="1063" spans="1:15" x14ac:dyDescent="0.2">
      <c r="A1063" s="24">
        <v>348</v>
      </c>
      <c r="C1063" s="68">
        <v>42905</v>
      </c>
      <c r="D1063" s="23" t="s">
        <v>2528</v>
      </c>
      <c r="E1063" s="24">
        <v>0.95440000000000003</v>
      </c>
      <c r="F1063" s="25" t="s">
        <v>2529</v>
      </c>
      <c r="G1063" s="26" t="s">
        <v>2530</v>
      </c>
      <c r="H1063" s="25">
        <v>3010</v>
      </c>
      <c r="I1063" s="27">
        <v>0.5</v>
      </c>
      <c r="J1063" s="27">
        <v>39650</v>
      </c>
      <c r="K1063" s="28">
        <f t="shared" si="40"/>
        <v>113290</v>
      </c>
      <c r="L1063" s="29">
        <v>46000</v>
      </c>
      <c r="M1063" s="29">
        <v>184</v>
      </c>
      <c r="N1063" s="28">
        <f t="shared" ref="N1063:N1064" si="42">SUM(I1063+M1063)</f>
        <v>184.5</v>
      </c>
      <c r="O1063" s="75"/>
    </row>
    <row r="1064" spans="1:15" x14ac:dyDescent="0.2">
      <c r="A1064" s="24">
        <v>349</v>
      </c>
      <c r="C1064" s="68">
        <v>42905</v>
      </c>
      <c r="D1064" s="23" t="s">
        <v>2525</v>
      </c>
      <c r="E1064" s="24">
        <v>5.7869999999999999</v>
      </c>
      <c r="F1064" s="25" t="s">
        <v>2526</v>
      </c>
      <c r="G1064" s="26" t="s">
        <v>2527</v>
      </c>
      <c r="H1064" s="25">
        <v>1210</v>
      </c>
      <c r="I1064" s="27">
        <v>0.5</v>
      </c>
      <c r="J1064" s="27">
        <v>35340</v>
      </c>
      <c r="K1064" s="28">
        <f t="shared" si="40"/>
        <v>100970</v>
      </c>
      <c r="L1064" s="29">
        <v>50000</v>
      </c>
      <c r="M1064" s="29">
        <v>200</v>
      </c>
      <c r="N1064" s="28">
        <f t="shared" si="42"/>
        <v>200.5</v>
      </c>
      <c r="O1064" s="75"/>
    </row>
    <row r="1065" spans="1:15" x14ac:dyDescent="0.2">
      <c r="A1065" s="24">
        <v>350</v>
      </c>
      <c r="C1065" s="68">
        <v>42905</v>
      </c>
      <c r="D1065" s="23" t="s">
        <v>2522</v>
      </c>
      <c r="E1065" s="24">
        <v>0.57509999999999994</v>
      </c>
      <c r="F1065" s="25" t="s">
        <v>2523</v>
      </c>
      <c r="G1065" s="26" t="s">
        <v>2524</v>
      </c>
      <c r="H1065" s="25">
        <v>1190</v>
      </c>
      <c r="I1065" s="27">
        <v>0.5</v>
      </c>
      <c r="J1065" s="27">
        <v>23030</v>
      </c>
      <c r="K1065" s="28">
        <f t="shared" si="40"/>
        <v>65800</v>
      </c>
      <c r="L1065" s="29">
        <v>30000</v>
      </c>
      <c r="M1065" s="29">
        <v>120</v>
      </c>
      <c r="N1065" s="28">
        <f t="shared" si="41"/>
        <v>120.5</v>
      </c>
      <c r="O1065" s="75"/>
    </row>
    <row r="1066" spans="1:15" x14ac:dyDescent="0.2">
      <c r="A1066" s="24">
        <v>347</v>
      </c>
      <c r="C1066" s="68">
        <v>42905</v>
      </c>
      <c r="D1066" s="23" t="s">
        <v>2531</v>
      </c>
      <c r="E1066" s="24">
        <v>84.113</v>
      </c>
      <c r="F1066" s="25" t="s">
        <v>2532</v>
      </c>
      <c r="G1066" s="26" t="s">
        <v>2533</v>
      </c>
      <c r="H1066" s="25">
        <v>1210</v>
      </c>
      <c r="I1066" s="27">
        <v>0.5</v>
      </c>
      <c r="J1066" s="27">
        <v>95170</v>
      </c>
      <c r="K1066" s="28">
        <f t="shared" si="40"/>
        <v>271910</v>
      </c>
      <c r="L1066" s="29">
        <v>325000</v>
      </c>
      <c r="M1066" s="29">
        <v>1300</v>
      </c>
      <c r="N1066" s="28">
        <f t="shared" si="41"/>
        <v>1300.5</v>
      </c>
      <c r="O1066" s="75"/>
    </row>
    <row r="1067" spans="1:15" x14ac:dyDescent="0.2">
      <c r="A1067" s="24" t="s">
        <v>2534</v>
      </c>
      <c r="C1067" s="68">
        <v>42905</v>
      </c>
      <c r="D1067" s="23" t="s">
        <v>2535</v>
      </c>
      <c r="E1067" s="24">
        <v>342.01600000000002</v>
      </c>
      <c r="F1067" s="25" t="s">
        <v>2536</v>
      </c>
      <c r="G1067" s="26" t="s">
        <v>2537</v>
      </c>
      <c r="H1067" s="25">
        <v>1080</v>
      </c>
      <c r="I1067" s="27">
        <v>0.5</v>
      </c>
      <c r="J1067" s="27">
        <v>599280</v>
      </c>
      <c r="K1067" s="28">
        <f t="shared" si="40"/>
        <v>1712230</v>
      </c>
      <c r="N1067" s="28">
        <f t="shared" si="41"/>
        <v>0.5</v>
      </c>
      <c r="O1067" s="75"/>
    </row>
    <row r="1068" spans="1:15" x14ac:dyDescent="0.2">
      <c r="A1068" s="24" t="s">
        <v>2538</v>
      </c>
      <c r="C1068" s="68">
        <v>42905</v>
      </c>
      <c r="D1068" s="23" t="s">
        <v>2539</v>
      </c>
      <c r="E1068" s="24">
        <v>48.573</v>
      </c>
      <c r="F1068" s="25" t="s">
        <v>2536</v>
      </c>
      <c r="G1068" s="26" t="s">
        <v>2545</v>
      </c>
      <c r="H1068" s="25">
        <v>1080</v>
      </c>
      <c r="I1068" s="27">
        <v>3</v>
      </c>
      <c r="J1068" s="27">
        <v>664810</v>
      </c>
      <c r="K1068" s="28">
        <f t="shared" si="40"/>
        <v>1899460</v>
      </c>
      <c r="N1068" s="28">
        <f t="shared" si="41"/>
        <v>3</v>
      </c>
      <c r="O1068" s="29">
        <f>SUM(N1067:N1089)</f>
        <v>11.5</v>
      </c>
    </row>
    <row r="1069" spans="1:15" x14ac:dyDescent="0.2">
      <c r="D1069" s="23" t="s">
        <v>2540</v>
      </c>
      <c r="E1069" s="24">
        <v>48.971299999999999</v>
      </c>
      <c r="F1069" s="25" t="s">
        <v>129</v>
      </c>
      <c r="G1069" s="26" t="s">
        <v>129</v>
      </c>
      <c r="H1069" s="25">
        <v>1030</v>
      </c>
      <c r="K1069" s="28">
        <f t="shared" si="40"/>
        <v>0</v>
      </c>
      <c r="N1069" s="28">
        <f t="shared" si="41"/>
        <v>0</v>
      </c>
      <c r="O1069" s="75"/>
    </row>
    <row r="1070" spans="1:15" x14ac:dyDescent="0.2">
      <c r="D1070" s="23" t="s">
        <v>2541</v>
      </c>
      <c r="E1070" s="24">
        <v>0.70899999999999996</v>
      </c>
      <c r="F1070" s="25" t="s">
        <v>129</v>
      </c>
      <c r="G1070" s="26" t="s">
        <v>129</v>
      </c>
      <c r="H1070" s="25">
        <v>1090</v>
      </c>
      <c r="K1070" s="28">
        <f t="shared" si="40"/>
        <v>0</v>
      </c>
      <c r="N1070" s="28">
        <f t="shared" si="41"/>
        <v>0</v>
      </c>
      <c r="O1070" s="75"/>
    </row>
    <row r="1071" spans="1:15" x14ac:dyDescent="0.2">
      <c r="D1071" s="23" t="s">
        <v>2542</v>
      </c>
      <c r="E1071" s="24">
        <v>66.507999999999996</v>
      </c>
      <c r="F1071" s="25" t="s">
        <v>129</v>
      </c>
      <c r="G1071" s="26" t="s">
        <v>129</v>
      </c>
      <c r="H1071" s="25">
        <v>1030</v>
      </c>
      <c r="K1071" s="28">
        <f t="shared" si="40"/>
        <v>0</v>
      </c>
      <c r="N1071" s="28">
        <f t="shared" si="41"/>
        <v>0</v>
      </c>
      <c r="O1071" s="75"/>
    </row>
    <row r="1072" spans="1:15" x14ac:dyDescent="0.2">
      <c r="D1072" s="23" t="s">
        <v>2543</v>
      </c>
      <c r="E1072" s="24">
        <v>7.4130000000000003</v>
      </c>
      <c r="F1072" s="25" t="s">
        <v>129</v>
      </c>
      <c r="G1072" s="26" t="s">
        <v>129</v>
      </c>
      <c r="H1072" s="25">
        <v>1040</v>
      </c>
      <c r="K1072" s="28">
        <f t="shared" si="40"/>
        <v>0</v>
      </c>
      <c r="N1072" s="28">
        <f t="shared" si="41"/>
        <v>0</v>
      </c>
      <c r="O1072" s="75"/>
    </row>
    <row r="1073" spans="1:15" x14ac:dyDescent="0.2">
      <c r="D1073" s="23" t="s">
        <v>2544</v>
      </c>
      <c r="E1073" s="24">
        <v>2.254</v>
      </c>
      <c r="F1073" s="25" t="s">
        <v>129</v>
      </c>
      <c r="G1073" s="26" t="s">
        <v>129</v>
      </c>
      <c r="H1073" s="25">
        <v>1120</v>
      </c>
      <c r="K1073" s="28">
        <f t="shared" si="40"/>
        <v>0</v>
      </c>
      <c r="N1073" s="28">
        <f t="shared" si="41"/>
        <v>0</v>
      </c>
      <c r="O1073" s="75"/>
    </row>
    <row r="1074" spans="1:15" x14ac:dyDescent="0.2">
      <c r="A1074" s="24" t="s">
        <v>2546</v>
      </c>
      <c r="C1074" s="68">
        <v>42905</v>
      </c>
      <c r="D1074" s="23" t="s">
        <v>2547</v>
      </c>
      <c r="E1074" s="24">
        <v>1.147</v>
      </c>
      <c r="F1074" s="25" t="s">
        <v>2536</v>
      </c>
      <c r="G1074" s="26" t="s">
        <v>2551</v>
      </c>
      <c r="H1074" s="25">
        <v>1090</v>
      </c>
      <c r="I1074" s="27">
        <v>2</v>
      </c>
      <c r="J1074" s="27">
        <v>664810</v>
      </c>
      <c r="K1074" s="28">
        <f t="shared" si="40"/>
        <v>1899460</v>
      </c>
      <c r="N1074" s="28">
        <f t="shared" si="41"/>
        <v>2</v>
      </c>
      <c r="O1074" s="75"/>
    </row>
    <row r="1075" spans="1:15" x14ac:dyDescent="0.2">
      <c r="D1075" s="23" t="s">
        <v>2548</v>
      </c>
      <c r="E1075" s="24">
        <v>193.512</v>
      </c>
      <c r="F1075" s="25" t="s">
        <v>129</v>
      </c>
      <c r="G1075" s="26" t="s">
        <v>129</v>
      </c>
      <c r="K1075" s="28">
        <f t="shared" si="40"/>
        <v>0</v>
      </c>
      <c r="N1075" s="28">
        <f t="shared" si="41"/>
        <v>0</v>
      </c>
      <c r="O1075" s="75"/>
    </row>
    <row r="1076" spans="1:15" x14ac:dyDescent="0.2">
      <c r="D1076" s="23" t="s">
        <v>2549</v>
      </c>
      <c r="E1076" s="24">
        <v>159.035</v>
      </c>
      <c r="F1076" s="25" t="s">
        <v>129</v>
      </c>
      <c r="G1076" s="26" t="s">
        <v>129</v>
      </c>
      <c r="K1076" s="28">
        <f t="shared" si="40"/>
        <v>0</v>
      </c>
      <c r="N1076" s="28">
        <f t="shared" si="41"/>
        <v>0</v>
      </c>
      <c r="O1076" s="75"/>
    </row>
    <row r="1077" spans="1:15" x14ac:dyDescent="0.2">
      <c r="D1077" s="23" t="s">
        <v>2550</v>
      </c>
      <c r="E1077" s="24">
        <v>64.929000000000002</v>
      </c>
      <c r="F1077" s="25" t="s">
        <v>129</v>
      </c>
      <c r="G1077" s="26" t="s">
        <v>129</v>
      </c>
      <c r="K1077" s="28">
        <f t="shared" si="40"/>
        <v>0</v>
      </c>
      <c r="N1077" s="28">
        <f t="shared" si="41"/>
        <v>0</v>
      </c>
      <c r="O1077" s="75"/>
    </row>
    <row r="1078" spans="1:15" x14ac:dyDescent="0.2">
      <c r="A1078" s="24" t="s">
        <v>2552</v>
      </c>
      <c r="C1078" s="68">
        <v>42905</v>
      </c>
      <c r="D1078" s="23" t="s">
        <v>2553</v>
      </c>
      <c r="E1078" s="24">
        <v>40</v>
      </c>
      <c r="F1078" s="25" t="s">
        <v>2536</v>
      </c>
      <c r="G1078" s="26" t="s">
        <v>2565</v>
      </c>
      <c r="H1078" s="25">
        <v>1120</v>
      </c>
      <c r="I1078" s="27">
        <v>6</v>
      </c>
      <c r="J1078" s="27">
        <v>578130</v>
      </c>
      <c r="K1078" s="28">
        <f t="shared" si="40"/>
        <v>1651800</v>
      </c>
      <c r="N1078" s="28">
        <f t="shared" si="41"/>
        <v>6</v>
      </c>
      <c r="O1078" s="75"/>
    </row>
    <row r="1079" spans="1:15" x14ac:dyDescent="0.2">
      <c r="D1079" s="23" t="s">
        <v>2554</v>
      </c>
      <c r="E1079" s="24">
        <v>70.721800000000002</v>
      </c>
      <c r="F1079" s="25" t="s">
        <v>129</v>
      </c>
      <c r="G1079" s="26" t="s">
        <v>129</v>
      </c>
      <c r="H1079" s="25">
        <v>1120</v>
      </c>
      <c r="K1079" s="28">
        <f t="shared" si="40"/>
        <v>0</v>
      </c>
      <c r="N1079" s="28">
        <f t="shared" si="41"/>
        <v>0</v>
      </c>
      <c r="O1079" s="75"/>
    </row>
    <row r="1080" spans="1:15" x14ac:dyDescent="0.2">
      <c r="D1080" s="23" t="s">
        <v>2555</v>
      </c>
      <c r="E1080" s="24">
        <v>44.51</v>
      </c>
      <c r="F1080" s="25" t="s">
        <v>129</v>
      </c>
      <c r="G1080" s="26" t="s">
        <v>129</v>
      </c>
      <c r="H1080" s="25">
        <v>1120</v>
      </c>
      <c r="K1080" s="28">
        <f t="shared" si="40"/>
        <v>0</v>
      </c>
      <c r="N1080" s="28">
        <f t="shared" si="41"/>
        <v>0</v>
      </c>
      <c r="O1080" s="75"/>
    </row>
    <row r="1081" spans="1:15" x14ac:dyDescent="0.2">
      <c r="D1081" s="23" t="s">
        <v>2556</v>
      </c>
      <c r="E1081" s="24">
        <v>11.332000000000001</v>
      </c>
      <c r="F1081" s="25" t="s">
        <v>129</v>
      </c>
      <c r="G1081" s="26" t="s">
        <v>129</v>
      </c>
      <c r="H1081" s="25">
        <v>1120</v>
      </c>
      <c r="K1081" s="28">
        <f t="shared" si="40"/>
        <v>0</v>
      </c>
      <c r="N1081" s="28">
        <f t="shared" si="41"/>
        <v>0</v>
      </c>
      <c r="O1081" s="75"/>
    </row>
    <row r="1082" spans="1:15" x14ac:dyDescent="0.2">
      <c r="D1082" s="23" t="s">
        <v>2557</v>
      </c>
      <c r="E1082" s="24">
        <v>1.268</v>
      </c>
      <c r="F1082" s="25" t="s">
        <v>129</v>
      </c>
      <c r="G1082" s="26" t="s">
        <v>129</v>
      </c>
      <c r="H1082" s="25">
        <v>1120</v>
      </c>
      <c r="K1082" s="28">
        <f t="shared" si="40"/>
        <v>0</v>
      </c>
      <c r="N1082" s="28">
        <f t="shared" si="41"/>
        <v>0</v>
      </c>
      <c r="O1082" s="75"/>
    </row>
    <row r="1083" spans="1:15" x14ac:dyDescent="0.2">
      <c r="D1083" s="23" t="s">
        <v>2558</v>
      </c>
      <c r="E1083" s="24">
        <v>15.403</v>
      </c>
      <c r="F1083" s="25" t="s">
        <v>129</v>
      </c>
      <c r="G1083" s="26" t="s">
        <v>129</v>
      </c>
      <c r="H1083" s="25">
        <v>1090</v>
      </c>
      <c r="K1083" s="28">
        <f t="shared" si="40"/>
        <v>0</v>
      </c>
      <c r="N1083" s="28">
        <f t="shared" si="41"/>
        <v>0</v>
      </c>
      <c r="O1083" s="75"/>
    </row>
    <row r="1084" spans="1:15" x14ac:dyDescent="0.2">
      <c r="D1084" s="23" t="s">
        <v>2559</v>
      </c>
      <c r="E1084" s="24">
        <v>9.93</v>
      </c>
      <c r="F1084" s="25" t="s">
        <v>129</v>
      </c>
      <c r="G1084" s="26" t="s">
        <v>129</v>
      </c>
      <c r="H1084" s="25">
        <v>1090</v>
      </c>
      <c r="K1084" s="28">
        <f t="shared" si="40"/>
        <v>0</v>
      </c>
      <c r="N1084" s="28">
        <f t="shared" si="41"/>
        <v>0</v>
      </c>
      <c r="O1084" s="75"/>
    </row>
    <row r="1085" spans="1:15" x14ac:dyDescent="0.2">
      <c r="D1085" s="23" t="s">
        <v>2560</v>
      </c>
      <c r="E1085" s="24">
        <v>88.584000000000003</v>
      </c>
      <c r="F1085" s="25" t="s">
        <v>129</v>
      </c>
      <c r="G1085" s="26" t="s">
        <v>129</v>
      </c>
      <c r="H1085" s="25">
        <v>1120</v>
      </c>
      <c r="K1085" s="28">
        <f t="shared" si="40"/>
        <v>0</v>
      </c>
      <c r="N1085" s="28">
        <f t="shared" si="41"/>
        <v>0</v>
      </c>
      <c r="O1085" s="75"/>
    </row>
    <row r="1086" spans="1:15" x14ac:dyDescent="0.2">
      <c r="D1086" s="23" t="s">
        <v>2561</v>
      </c>
      <c r="E1086" s="24">
        <v>10.7782</v>
      </c>
      <c r="F1086" s="25" t="s">
        <v>129</v>
      </c>
      <c r="G1086" s="26" t="s">
        <v>129</v>
      </c>
      <c r="H1086" s="25">
        <v>1120</v>
      </c>
      <c r="K1086" s="28">
        <f t="shared" si="40"/>
        <v>0</v>
      </c>
      <c r="N1086" s="28">
        <f t="shared" si="41"/>
        <v>0</v>
      </c>
      <c r="O1086" s="75"/>
    </row>
    <row r="1087" spans="1:15" x14ac:dyDescent="0.2">
      <c r="D1087" s="23" t="s">
        <v>2562</v>
      </c>
      <c r="E1087" s="24">
        <v>1.7648999999999999</v>
      </c>
      <c r="F1087" s="25" t="s">
        <v>129</v>
      </c>
      <c r="G1087" s="26" t="s">
        <v>129</v>
      </c>
      <c r="H1087" s="25">
        <v>1090</v>
      </c>
      <c r="K1087" s="28">
        <f t="shared" si="40"/>
        <v>0</v>
      </c>
      <c r="N1087" s="28">
        <f t="shared" si="41"/>
        <v>0</v>
      </c>
      <c r="O1087" s="75"/>
    </row>
    <row r="1088" spans="1:15" x14ac:dyDescent="0.2">
      <c r="D1088" s="23" t="s">
        <v>2563</v>
      </c>
      <c r="E1088" s="24">
        <v>10</v>
      </c>
      <c r="F1088" s="25" t="s">
        <v>129</v>
      </c>
      <c r="G1088" s="26" t="s">
        <v>129</v>
      </c>
      <c r="H1088" s="25">
        <v>1120</v>
      </c>
      <c r="K1088" s="28">
        <f t="shared" si="40"/>
        <v>0</v>
      </c>
      <c r="N1088" s="28">
        <f t="shared" si="41"/>
        <v>0</v>
      </c>
      <c r="O1088" s="75"/>
    </row>
    <row r="1089" spans="1:15" x14ac:dyDescent="0.2">
      <c r="D1089" s="23" t="s">
        <v>2564</v>
      </c>
      <c r="E1089" s="24">
        <v>1.968</v>
      </c>
      <c r="F1089" s="25" t="s">
        <v>129</v>
      </c>
      <c r="G1089" s="26" t="s">
        <v>129</v>
      </c>
      <c r="H1089" s="25">
        <v>1120</v>
      </c>
      <c r="K1089" s="28">
        <f t="shared" si="40"/>
        <v>0</v>
      </c>
      <c r="N1089" s="28">
        <f t="shared" si="41"/>
        <v>0</v>
      </c>
      <c r="O1089" s="75"/>
    </row>
    <row r="1090" spans="1:15" x14ac:dyDescent="0.2">
      <c r="A1090" s="24">
        <v>351</v>
      </c>
      <c r="C1090" s="68">
        <v>42906</v>
      </c>
      <c r="D1090" s="23" t="s">
        <v>2566</v>
      </c>
      <c r="E1090" s="24">
        <v>4.99</v>
      </c>
      <c r="F1090" s="25" t="s">
        <v>2567</v>
      </c>
      <c r="G1090" s="26" t="s">
        <v>2568</v>
      </c>
      <c r="H1090" s="25">
        <v>1220</v>
      </c>
      <c r="I1090" s="27">
        <v>0.5</v>
      </c>
      <c r="J1090" s="27">
        <v>31770</v>
      </c>
      <c r="K1090" s="28">
        <f t="shared" ref="K1090:K1138" si="43">ROUND(J1090/0.35,-1)</f>
        <v>90770</v>
      </c>
      <c r="L1090" s="29">
        <v>146000</v>
      </c>
      <c r="M1090" s="29">
        <f>L1090*0.004</f>
        <v>584</v>
      </c>
      <c r="N1090" s="28">
        <f t="shared" ref="N1090:N1138" si="44">SUM(I1090+M1090)</f>
        <v>584.5</v>
      </c>
      <c r="O1090" s="75"/>
    </row>
    <row r="1091" spans="1:15" x14ac:dyDescent="0.2">
      <c r="A1091" s="24" t="s">
        <v>2569</v>
      </c>
      <c r="C1091" s="68">
        <v>42906</v>
      </c>
      <c r="D1091" s="23" t="s">
        <v>2570</v>
      </c>
      <c r="E1091" s="24">
        <v>97.835999999999999</v>
      </c>
      <c r="F1091" s="25" t="s">
        <v>2572</v>
      </c>
      <c r="G1091" s="26" t="s">
        <v>2573</v>
      </c>
      <c r="H1091" s="25">
        <v>1170</v>
      </c>
      <c r="I1091" s="27">
        <v>1</v>
      </c>
      <c r="J1091" s="27">
        <v>151130</v>
      </c>
      <c r="K1091" s="28">
        <f t="shared" si="43"/>
        <v>431800</v>
      </c>
      <c r="N1091" s="28">
        <f t="shared" si="44"/>
        <v>1</v>
      </c>
      <c r="O1091" s="75"/>
    </row>
    <row r="1092" spans="1:15" x14ac:dyDescent="0.2">
      <c r="D1092" s="23" t="s">
        <v>2571</v>
      </c>
      <c r="E1092" s="24">
        <v>5.0720000000000001</v>
      </c>
      <c r="F1092" s="25" t="s">
        <v>129</v>
      </c>
      <c r="G1092" s="26" t="s">
        <v>129</v>
      </c>
      <c r="K1092" s="28">
        <f t="shared" si="43"/>
        <v>0</v>
      </c>
      <c r="N1092" s="28">
        <f t="shared" si="44"/>
        <v>0</v>
      </c>
      <c r="O1092" s="75"/>
    </row>
    <row r="1093" spans="1:15" x14ac:dyDescent="0.2">
      <c r="A1093" s="24">
        <v>352</v>
      </c>
      <c r="C1093" s="68">
        <v>42906</v>
      </c>
      <c r="D1093" s="23" t="s">
        <v>2574</v>
      </c>
      <c r="E1093" s="24">
        <v>37.207000000000001</v>
      </c>
      <c r="F1093" s="25" t="s">
        <v>2576</v>
      </c>
      <c r="G1093" s="26" t="s">
        <v>2577</v>
      </c>
      <c r="H1093" s="25">
        <v>1090</v>
      </c>
      <c r="I1093" s="27">
        <v>1</v>
      </c>
      <c r="J1093" s="27">
        <v>207590</v>
      </c>
      <c r="K1093" s="28">
        <f t="shared" si="43"/>
        <v>593110</v>
      </c>
      <c r="L1093" s="29">
        <v>700000</v>
      </c>
      <c r="M1093" s="29">
        <v>2800</v>
      </c>
      <c r="N1093" s="28">
        <f t="shared" si="44"/>
        <v>2801</v>
      </c>
      <c r="O1093" s="75"/>
    </row>
    <row r="1094" spans="1:15" s="41" customFormat="1" x14ac:dyDescent="0.2">
      <c r="A1094" s="40"/>
      <c r="B1094" s="38"/>
      <c r="C1094" s="70"/>
      <c r="D1094" s="39" t="s">
        <v>2575</v>
      </c>
      <c r="E1094" s="40">
        <v>3.5089999999999999</v>
      </c>
      <c r="F1094" s="41" t="s">
        <v>129</v>
      </c>
      <c r="G1094" s="42" t="s">
        <v>129</v>
      </c>
      <c r="I1094" s="43"/>
      <c r="J1094" s="43"/>
      <c r="K1094" s="44">
        <f t="shared" si="43"/>
        <v>0</v>
      </c>
      <c r="L1094" s="45"/>
      <c r="M1094" s="45"/>
      <c r="N1094" s="44">
        <f t="shared" si="44"/>
        <v>0</v>
      </c>
      <c r="O1094" s="37"/>
    </row>
    <row r="1095" spans="1:15" x14ac:dyDescent="0.2">
      <c r="N1095" s="28">
        <f>SUM(N1061:N1094)</f>
        <v>5205</v>
      </c>
      <c r="O1095" s="62">
        <v>63688</v>
      </c>
    </row>
    <row r="1097" spans="1:15" x14ac:dyDescent="0.2">
      <c r="A1097" s="24">
        <v>353</v>
      </c>
      <c r="C1097" s="68">
        <v>42907</v>
      </c>
      <c r="D1097" s="23" t="s">
        <v>2578</v>
      </c>
      <c r="E1097" s="24">
        <v>8.1799999999999998E-2</v>
      </c>
      <c r="F1097" s="25" t="s">
        <v>2579</v>
      </c>
      <c r="G1097" s="26" t="s">
        <v>2580</v>
      </c>
      <c r="H1097" s="25">
        <v>3010</v>
      </c>
      <c r="I1097" s="27">
        <v>0.5</v>
      </c>
      <c r="J1097" s="27">
        <v>16210</v>
      </c>
      <c r="K1097" s="28">
        <f t="shared" si="43"/>
        <v>46310</v>
      </c>
      <c r="L1097" s="29">
        <v>46500</v>
      </c>
      <c r="M1097" s="29">
        <v>186</v>
      </c>
      <c r="N1097" s="28">
        <f t="shared" si="44"/>
        <v>186.5</v>
      </c>
      <c r="O1097" s="29"/>
    </row>
    <row r="1098" spans="1:15" x14ac:dyDescent="0.2">
      <c r="A1098" s="24">
        <v>354</v>
      </c>
      <c r="C1098" s="68">
        <v>42907</v>
      </c>
      <c r="D1098" s="23" t="s">
        <v>2581</v>
      </c>
      <c r="E1098" s="24">
        <v>6.0540000000000003</v>
      </c>
      <c r="F1098" s="25" t="s">
        <v>2582</v>
      </c>
      <c r="G1098" s="26" t="s">
        <v>2583</v>
      </c>
      <c r="H1098" s="25">
        <v>1160</v>
      </c>
      <c r="I1098" s="27">
        <v>0.5</v>
      </c>
      <c r="J1098" s="27">
        <v>6570</v>
      </c>
      <c r="K1098" s="28">
        <f t="shared" si="43"/>
        <v>18770</v>
      </c>
      <c r="L1098" s="29">
        <v>21000</v>
      </c>
      <c r="M1098" s="29">
        <v>84</v>
      </c>
      <c r="N1098" s="28">
        <f t="shared" si="44"/>
        <v>84.5</v>
      </c>
    </row>
    <row r="1099" spans="1:15" x14ac:dyDescent="0.2">
      <c r="A1099" s="24">
        <v>355</v>
      </c>
      <c r="C1099" s="68">
        <v>42907</v>
      </c>
      <c r="D1099" s="23" t="s">
        <v>2336</v>
      </c>
      <c r="E1099" s="24">
        <v>0.26860000000000001</v>
      </c>
      <c r="F1099" s="25" t="s">
        <v>2338</v>
      </c>
      <c r="G1099" s="26" t="s">
        <v>2584</v>
      </c>
      <c r="H1099" s="25">
        <v>3010</v>
      </c>
      <c r="I1099" s="27">
        <v>0.5</v>
      </c>
      <c r="J1099" s="27">
        <v>24460</v>
      </c>
      <c r="K1099" s="28">
        <f t="shared" si="43"/>
        <v>69890</v>
      </c>
      <c r="L1099" s="29">
        <v>94000</v>
      </c>
      <c r="M1099" s="29">
        <v>376</v>
      </c>
      <c r="N1099" s="28">
        <f t="shared" si="44"/>
        <v>376.5</v>
      </c>
    </row>
    <row r="1100" spans="1:15" x14ac:dyDescent="0.2">
      <c r="A1100" s="24">
        <v>356</v>
      </c>
      <c r="C1100" s="68">
        <v>42907</v>
      </c>
      <c r="D1100" s="23" t="s">
        <v>2052</v>
      </c>
      <c r="E1100" s="24">
        <v>0.26379999999999998</v>
      </c>
      <c r="F1100" s="25" t="s">
        <v>161</v>
      </c>
      <c r="G1100" s="26" t="s">
        <v>2585</v>
      </c>
      <c r="H1100" s="25">
        <v>2040</v>
      </c>
      <c r="I1100" s="27">
        <v>0.5</v>
      </c>
      <c r="J1100" s="27">
        <v>44220</v>
      </c>
      <c r="K1100" s="28">
        <f t="shared" si="43"/>
        <v>126340</v>
      </c>
      <c r="L1100" s="29">
        <v>60000</v>
      </c>
      <c r="M1100" s="29">
        <v>241.5</v>
      </c>
      <c r="N1100" s="28">
        <f t="shared" si="44"/>
        <v>242</v>
      </c>
    </row>
    <row r="1101" spans="1:15" x14ac:dyDescent="0.2">
      <c r="A1101" s="24" t="s">
        <v>2586</v>
      </c>
      <c r="C1101" s="68">
        <v>42908</v>
      </c>
      <c r="D1101" s="23" t="s">
        <v>2587</v>
      </c>
      <c r="E1101" s="24">
        <v>0.81799999999999995</v>
      </c>
      <c r="F1101" s="25" t="s">
        <v>2588</v>
      </c>
      <c r="G1101" s="25" t="s">
        <v>2589</v>
      </c>
      <c r="H1101" s="25">
        <v>1100</v>
      </c>
      <c r="I1101" s="27">
        <v>0.5</v>
      </c>
      <c r="J1101" s="27">
        <v>26680</v>
      </c>
      <c r="K1101" s="28">
        <f t="shared" si="43"/>
        <v>76230</v>
      </c>
      <c r="N1101" s="28">
        <f t="shared" si="44"/>
        <v>0.5</v>
      </c>
    </row>
    <row r="1102" spans="1:15" x14ac:dyDescent="0.2">
      <c r="A1102" s="24" t="s">
        <v>2590</v>
      </c>
      <c r="C1102" s="68">
        <v>42908</v>
      </c>
      <c r="D1102" s="23" t="s">
        <v>2587</v>
      </c>
      <c r="E1102" s="24">
        <v>1.4990000000000001</v>
      </c>
      <c r="F1102" s="25" t="s">
        <v>2588</v>
      </c>
      <c r="G1102" s="26" t="s">
        <v>2591</v>
      </c>
      <c r="H1102" s="25">
        <v>1100</v>
      </c>
      <c r="I1102" s="27">
        <v>0.5</v>
      </c>
      <c r="J1102" s="27">
        <v>1710</v>
      </c>
      <c r="K1102" s="28">
        <f t="shared" si="43"/>
        <v>4890</v>
      </c>
      <c r="N1102" s="28">
        <f t="shared" si="44"/>
        <v>0.5</v>
      </c>
    </row>
    <row r="1103" spans="1:15" x14ac:dyDescent="0.2">
      <c r="A1103" s="24" t="s">
        <v>2596</v>
      </c>
      <c r="C1103" s="68">
        <v>42909</v>
      </c>
      <c r="D1103" s="23" t="s">
        <v>2597</v>
      </c>
      <c r="E1103" s="24">
        <v>0.23780000000000001</v>
      </c>
      <c r="F1103" s="25" t="s">
        <v>2598</v>
      </c>
      <c r="G1103" s="26" t="s">
        <v>2599</v>
      </c>
      <c r="H1103" s="25">
        <v>3010</v>
      </c>
      <c r="I1103" s="27">
        <v>0.5</v>
      </c>
      <c r="J1103" s="27">
        <v>31910</v>
      </c>
      <c r="K1103" s="28">
        <f t="shared" si="43"/>
        <v>91170</v>
      </c>
      <c r="N1103" s="28">
        <f t="shared" si="44"/>
        <v>0.5</v>
      </c>
    </row>
    <row r="1104" spans="1:15" s="41" customFormat="1" x14ac:dyDescent="0.2">
      <c r="A1104" s="40">
        <v>358</v>
      </c>
      <c r="B1104" s="38"/>
      <c r="C1104" s="70">
        <v>42909</v>
      </c>
      <c r="D1104" s="39" t="s">
        <v>2600</v>
      </c>
      <c r="E1104" s="40">
        <v>6.407</v>
      </c>
      <c r="F1104" s="41" t="s">
        <v>2601</v>
      </c>
      <c r="G1104" s="42" t="s">
        <v>2602</v>
      </c>
      <c r="H1104" s="41">
        <v>1160</v>
      </c>
      <c r="I1104" s="43">
        <v>0.5</v>
      </c>
      <c r="J1104" s="43">
        <v>10620</v>
      </c>
      <c r="K1104" s="44">
        <f t="shared" si="43"/>
        <v>30340</v>
      </c>
      <c r="L1104" s="45">
        <v>14900</v>
      </c>
      <c r="M1104" s="45">
        <v>59.6</v>
      </c>
      <c r="N1104" s="44">
        <f t="shared" si="44"/>
        <v>60.1</v>
      </c>
      <c r="O1104" s="37"/>
    </row>
    <row r="1105" spans="1:15" x14ac:dyDescent="0.2">
      <c r="N1105" s="28">
        <f>SUM(N1097:N1104)</f>
        <v>951.1</v>
      </c>
      <c r="O1105" s="62">
        <v>63726</v>
      </c>
    </row>
    <row r="1107" spans="1:15" x14ac:dyDescent="0.2">
      <c r="A1107" s="24">
        <v>357</v>
      </c>
      <c r="C1107" s="68">
        <v>42909</v>
      </c>
      <c r="D1107" s="23" t="s">
        <v>2592</v>
      </c>
      <c r="E1107" s="24">
        <v>1.952</v>
      </c>
      <c r="F1107" s="25" t="s">
        <v>2594</v>
      </c>
      <c r="G1107" s="26" t="s">
        <v>2595</v>
      </c>
      <c r="H1107" s="25">
        <v>2020</v>
      </c>
      <c r="I1107" s="27">
        <v>1</v>
      </c>
      <c r="J1107" s="27">
        <v>11270</v>
      </c>
      <c r="K1107" s="28">
        <f>ROUND(J1107/0.35,-1)</f>
        <v>32200</v>
      </c>
      <c r="L1107" s="29">
        <v>70000</v>
      </c>
      <c r="M1107" s="29">
        <f>L1107*0.004</f>
        <v>280</v>
      </c>
      <c r="N1107" s="28">
        <f>SUM(I1107+M1107)</f>
        <v>281</v>
      </c>
      <c r="O1107" s="26"/>
    </row>
    <row r="1108" spans="1:15" x14ac:dyDescent="0.2">
      <c r="D1108" s="23" t="s">
        <v>2593</v>
      </c>
      <c r="E1108" s="24">
        <v>2.6760000000000002</v>
      </c>
      <c r="F1108" s="25" t="s">
        <v>129</v>
      </c>
      <c r="G1108" s="26" t="s">
        <v>129</v>
      </c>
      <c r="H1108" s="25">
        <v>1080</v>
      </c>
      <c r="K1108" s="28">
        <f>ROUND(J1108/0.35,-1)</f>
        <v>0</v>
      </c>
      <c r="N1108" s="28">
        <f>SUM(I1108+M1108)</f>
        <v>0</v>
      </c>
    </row>
    <row r="1109" spans="1:15" x14ac:dyDescent="0.2">
      <c r="A1109" s="24" t="s">
        <v>2603</v>
      </c>
      <c r="C1109" s="68">
        <v>42912</v>
      </c>
      <c r="D1109" s="23" t="s">
        <v>2604</v>
      </c>
      <c r="E1109" s="24">
        <v>1.4013</v>
      </c>
      <c r="F1109" s="25" t="s">
        <v>324</v>
      </c>
      <c r="G1109" s="26" t="s">
        <v>449</v>
      </c>
      <c r="H1109" s="25">
        <v>1200</v>
      </c>
      <c r="I1109" s="27">
        <v>0.5</v>
      </c>
      <c r="J1109" s="27">
        <v>1470</v>
      </c>
      <c r="K1109" s="28">
        <f t="shared" si="43"/>
        <v>4200</v>
      </c>
      <c r="N1109" s="28">
        <f t="shared" si="44"/>
        <v>0.5</v>
      </c>
    </row>
    <row r="1110" spans="1:15" s="41" customFormat="1" x14ac:dyDescent="0.2">
      <c r="A1110" s="40">
        <v>359</v>
      </c>
      <c r="B1110" s="38"/>
      <c r="C1110" s="70">
        <v>42912</v>
      </c>
      <c r="D1110" s="39" t="s">
        <v>2605</v>
      </c>
      <c r="E1110" s="40">
        <v>0.48209999999999997</v>
      </c>
      <c r="F1110" s="41" t="s">
        <v>2606</v>
      </c>
      <c r="G1110" s="42" t="s">
        <v>2607</v>
      </c>
      <c r="H1110" s="41">
        <v>3010</v>
      </c>
      <c r="I1110" s="43">
        <v>0.5</v>
      </c>
      <c r="J1110" s="43">
        <v>21860</v>
      </c>
      <c r="K1110" s="44">
        <f t="shared" si="43"/>
        <v>62460</v>
      </c>
      <c r="L1110" s="45">
        <v>110000</v>
      </c>
      <c r="M1110" s="45">
        <v>440</v>
      </c>
      <c r="N1110" s="44">
        <f t="shared" si="44"/>
        <v>440.5</v>
      </c>
      <c r="O1110" s="37"/>
    </row>
    <row r="1111" spans="1:15" x14ac:dyDescent="0.2">
      <c r="N1111" s="28">
        <f>SUM(N1107:N1110)</f>
        <v>722</v>
      </c>
      <c r="O1111" s="62">
        <v>63736</v>
      </c>
    </row>
    <row r="1113" spans="1:15" x14ac:dyDescent="0.2">
      <c r="A1113" s="24">
        <v>361</v>
      </c>
      <c r="C1113" s="68">
        <v>42912</v>
      </c>
      <c r="D1113" s="23" t="s">
        <v>2608</v>
      </c>
      <c r="E1113" s="24">
        <v>9.2999999999999999E-2</v>
      </c>
      <c r="F1113" s="25" t="s">
        <v>2609</v>
      </c>
      <c r="G1113" s="26" t="s">
        <v>2610</v>
      </c>
      <c r="H1113" s="25">
        <v>3010</v>
      </c>
      <c r="I1113" s="27">
        <v>0.5</v>
      </c>
      <c r="J1113" s="27">
        <v>16530</v>
      </c>
      <c r="K1113" s="28">
        <f t="shared" si="43"/>
        <v>47230</v>
      </c>
      <c r="L1113" s="29">
        <v>53500</v>
      </c>
      <c r="M1113" s="29">
        <v>214</v>
      </c>
      <c r="N1113" s="28">
        <f t="shared" si="44"/>
        <v>214.5</v>
      </c>
    </row>
    <row r="1114" spans="1:15" x14ac:dyDescent="0.2">
      <c r="A1114" s="24">
        <v>362</v>
      </c>
      <c r="C1114" s="68">
        <v>42912</v>
      </c>
      <c r="D1114" s="23" t="s">
        <v>2611</v>
      </c>
      <c r="E1114" s="24">
        <v>1</v>
      </c>
      <c r="F1114" s="25" t="s">
        <v>2613</v>
      </c>
      <c r="G1114" s="26" t="s">
        <v>2614</v>
      </c>
      <c r="H1114" s="25">
        <v>1080</v>
      </c>
      <c r="I1114" s="27">
        <v>1</v>
      </c>
      <c r="J1114" s="27">
        <v>45670</v>
      </c>
      <c r="K1114" s="28">
        <f t="shared" si="43"/>
        <v>130490</v>
      </c>
      <c r="L1114" s="29">
        <v>122000</v>
      </c>
      <c r="M1114" s="29">
        <v>488</v>
      </c>
      <c r="N1114" s="28">
        <f t="shared" si="44"/>
        <v>489</v>
      </c>
    </row>
    <row r="1115" spans="1:15" x14ac:dyDescent="0.2">
      <c r="D1115" s="23" t="s">
        <v>2612</v>
      </c>
      <c r="E1115" s="24">
        <v>2</v>
      </c>
      <c r="F1115" s="25" t="s">
        <v>129</v>
      </c>
      <c r="G1115" s="26" t="s">
        <v>129</v>
      </c>
      <c r="K1115" s="28">
        <f t="shared" si="43"/>
        <v>0</v>
      </c>
      <c r="N1115" s="28">
        <f t="shared" si="44"/>
        <v>0</v>
      </c>
    </row>
    <row r="1116" spans="1:15" ht="13.5" customHeight="1" x14ac:dyDescent="0.2">
      <c r="A1116" s="24">
        <v>364</v>
      </c>
      <c r="C1116" s="68">
        <v>42913</v>
      </c>
      <c r="D1116" s="23" t="s">
        <v>2619</v>
      </c>
      <c r="E1116" s="24">
        <v>13.7</v>
      </c>
      <c r="F1116" s="25" t="s">
        <v>2620</v>
      </c>
      <c r="G1116" s="26" t="s">
        <v>2621</v>
      </c>
      <c r="H1116" s="25">
        <v>1040</v>
      </c>
      <c r="I1116" s="27">
        <v>0.5</v>
      </c>
      <c r="J1116" s="27">
        <v>19790</v>
      </c>
      <c r="K1116" s="28">
        <f t="shared" si="43"/>
        <v>56540</v>
      </c>
      <c r="L1116" s="29">
        <v>53000</v>
      </c>
      <c r="M1116" s="29">
        <v>212</v>
      </c>
      <c r="N1116" s="28">
        <f t="shared" si="44"/>
        <v>212.5</v>
      </c>
    </row>
    <row r="1117" spans="1:15" x14ac:dyDescent="0.2">
      <c r="A1117" s="24">
        <v>365</v>
      </c>
      <c r="C1117" s="68">
        <v>42913</v>
      </c>
      <c r="D1117" s="23" t="s">
        <v>2622</v>
      </c>
      <c r="E1117" s="24">
        <v>0.18110000000000001</v>
      </c>
      <c r="F1117" s="25" t="s">
        <v>2623</v>
      </c>
      <c r="G1117" s="26" t="s">
        <v>2624</v>
      </c>
      <c r="H1117" s="25">
        <v>1190</v>
      </c>
      <c r="I1117" s="27">
        <v>0.5</v>
      </c>
      <c r="J1117" s="27">
        <v>320</v>
      </c>
      <c r="K1117" s="28">
        <f t="shared" si="43"/>
        <v>910</v>
      </c>
      <c r="L1117" s="29">
        <v>2000</v>
      </c>
      <c r="M1117" s="29">
        <v>8</v>
      </c>
      <c r="N1117" s="28">
        <f t="shared" si="44"/>
        <v>8.5</v>
      </c>
    </row>
    <row r="1118" spans="1:15" x14ac:dyDescent="0.2">
      <c r="A1118" s="24">
        <v>366</v>
      </c>
      <c r="C1118" s="68">
        <v>42913</v>
      </c>
      <c r="D1118" s="23" t="s">
        <v>2625</v>
      </c>
      <c r="E1118" s="24">
        <v>0.2571</v>
      </c>
      <c r="F1118" s="25" t="s">
        <v>2626</v>
      </c>
      <c r="G1118" s="26" t="s">
        <v>2627</v>
      </c>
      <c r="H1118" s="25">
        <v>3010</v>
      </c>
      <c r="I1118" s="27">
        <v>0.5</v>
      </c>
      <c r="J1118" s="27">
        <v>34510</v>
      </c>
      <c r="K1118" s="28">
        <f t="shared" si="43"/>
        <v>98600</v>
      </c>
      <c r="L1118" s="29">
        <v>103000</v>
      </c>
      <c r="M1118" s="29">
        <v>412</v>
      </c>
      <c r="N1118" s="28">
        <f t="shared" si="44"/>
        <v>412.5</v>
      </c>
    </row>
    <row r="1119" spans="1:15" x14ac:dyDescent="0.2">
      <c r="A1119" s="24">
        <v>367</v>
      </c>
      <c r="C1119" s="68">
        <v>42913</v>
      </c>
      <c r="D1119" s="23" t="s">
        <v>1623</v>
      </c>
      <c r="E1119" s="24">
        <v>1.0166999999999999</v>
      </c>
      <c r="F1119" s="25" t="s">
        <v>1627</v>
      </c>
      <c r="G1119" s="26" t="s">
        <v>2628</v>
      </c>
      <c r="H1119" s="25">
        <v>1170</v>
      </c>
      <c r="I1119" s="27">
        <v>1.5</v>
      </c>
      <c r="J1119" s="27">
        <v>47870</v>
      </c>
      <c r="K1119" s="28">
        <f t="shared" si="43"/>
        <v>136770</v>
      </c>
      <c r="L1119" s="29">
        <v>110000</v>
      </c>
      <c r="M1119" s="29">
        <v>440</v>
      </c>
      <c r="N1119" s="28">
        <f t="shared" si="44"/>
        <v>441.5</v>
      </c>
    </row>
    <row r="1120" spans="1:15" x14ac:dyDescent="0.2">
      <c r="D1120" s="23" t="s">
        <v>1624</v>
      </c>
      <c r="E1120" s="24">
        <v>1.1054999999999999</v>
      </c>
      <c r="F1120" s="25" t="s">
        <v>129</v>
      </c>
      <c r="G1120" s="26" t="s">
        <v>129</v>
      </c>
      <c r="K1120" s="28">
        <f t="shared" si="43"/>
        <v>0</v>
      </c>
      <c r="N1120" s="28">
        <f t="shared" si="44"/>
        <v>0</v>
      </c>
    </row>
    <row r="1121" spans="1:16" x14ac:dyDescent="0.2">
      <c r="D1121" s="23" t="s">
        <v>1625</v>
      </c>
      <c r="E1121" s="24">
        <v>0.37059999999999998</v>
      </c>
      <c r="F1121" s="25" t="s">
        <v>129</v>
      </c>
      <c r="G1121" s="26" t="s">
        <v>129</v>
      </c>
      <c r="K1121" s="28">
        <f t="shared" si="43"/>
        <v>0</v>
      </c>
      <c r="N1121" s="28">
        <f t="shared" si="44"/>
        <v>0</v>
      </c>
      <c r="P1121" s="28"/>
    </row>
    <row r="1122" spans="1:16" x14ac:dyDescent="0.2">
      <c r="A1122" s="24">
        <v>369</v>
      </c>
      <c r="C1122" s="68">
        <v>42913</v>
      </c>
      <c r="D1122" s="23" t="s">
        <v>2629</v>
      </c>
      <c r="E1122" s="24">
        <v>4</v>
      </c>
      <c r="F1122" s="25" t="s">
        <v>2631</v>
      </c>
      <c r="G1122" s="26" t="s">
        <v>2632</v>
      </c>
      <c r="H1122" s="25">
        <v>1070</v>
      </c>
      <c r="I1122" s="27">
        <v>1</v>
      </c>
      <c r="J1122" s="27">
        <v>11100</v>
      </c>
      <c r="K1122" s="28">
        <f t="shared" si="43"/>
        <v>31710</v>
      </c>
      <c r="L1122" s="29">
        <v>32000</v>
      </c>
      <c r="M1122" s="29">
        <v>128</v>
      </c>
      <c r="N1122" s="28">
        <f t="shared" si="44"/>
        <v>129</v>
      </c>
    </row>
    <row r="1123" spans="1:16" x14ac:dyDescent="0.2">
      <c r="D1123" s="23" t="s">
        <v>2630</v>
      </c>
      <c r="E1123" s="24">
        <v>4.0599999999999996</v>
      </c>
      <c r="F1123" s="25" t="s">
        <v>129</v>
      </c>
      <c r="G1123" s="26" t="s">
        <v>129</v>
      </c>
      <c r="K1123" s="28">
        <f t="shared" si="43"/>
        <v>0</v>
      </c>
      <c r="N1123" s="28">
        <f t="shared" si="44"/>
        <v>0</v>
      </c>
    </row>
    <row r="1124" spans="1:16" s="41" customFormat="1" x14ac:dyDescent="0.2">
      <c r="A1124" s="40" t="s">
        <v>2633</v>
      </c>
      <c r="B1124" s="38"/>
      <c r="C1124" s="70">
        <v>42913</v>
      </c>
      <c r="D1124" s="39" t="s">
        <v>2634</v>
      </c>
      <c r="E1124" s="40">
        <v>0.65800000000000003</v>
      </c>
      <c r="F1124" s="42" t="s">
        <v>2636</v>
      </c>
      <c r="G1124" s="41" t="s">
        <v>2635</v>
      </c>
      <c r="H1124" s="41">
        <v>5080</v>
      </c>
      <c r="I1124" s="43">
        <v>0.5</v>
      </c>
      <c r="J1124" s="43">
        <v>22990</v>
      </c>
      <c r="K1124" s="44">
        <f t="shared" si="43"/>
        <v>65690</v>
      </c>
      <c r="L1124" s="45"/>
      <c r="M1124" s="45"/>
      <c r="N1124" s="44">
        <f t="shared" si="44"/>
        <v>0.5</v>
      </c>
      <c r="O1124" s="37"/>
    </row>
    <row r="1125" spans="1:16" x14ac:dyDescent="0.2">
      <c r="N1125" s="28">
        <f>SUM(N1113:N1124)</f>
        <v>1908</v>
      </c>
      <c r="O1125" s="62">
        <v>63761</v>
      </c>
    </row>
    <row r="1127" spans="1:16" x14ac:dyDescent="0.2">
      <c r="A1127" s="24">
        <v>368</v>
      </c>
      <c r="C1127" s="68">
        <v>42913</v>
      </c>
      <c r="D1127" s="23" t="s">
        <v>2638</v>
      </c>
      <c r="E1127" s="24" t="s">
        <v>2640</v>
      </c>
      <c r="F1127" s="25" t="s">
        <v>2641</v>
      </c>
      <c r="G1127" s="26" t="s">
        <v>2642</v>
      </c>
      <c r="H1127" s="25">
        <v>1190</v>
      </c>
      <c r="I1127" s="27">
        <v>1</v>
      </c>
      <c r="J1127" s="27">
        <v>34560</v>
      </c>
      <c r="K1127" s="28">
        <f t="shared" si="43"/>
        <v>98740</v>
      </c>
      <c r="L1127" s="29">
        <v>58500</v>
      </c>
      <c r="M1127" s="29">
        <v>234</v>
      </c>
      <c r="N1127" s="28">
        <f t="shared" si="44"/>
        <v>235</v>
      </c>
    </row>
    <row r="1128" spans="1:16" x14ac:dyDescent="0.2">
      <c r="D1128" s="23" t="s">
        <v>2639</v>
      </c>
      <c r="F1128" s="25" t="s">
        <v>129</v>
      </c>
      <c r="G1128" s="26" t="s">
        <v>129</v>
      </c>
      <c r="K1128" s="28">
        <f t="shared" si="43"/>
        <v>0</v>
      </c>
      <c r="N1128" s="28">
        <f t="shared" si="44"/>
        <v>0</v>
      </c>
    </row>
    <row r="1129" spans="1:16" x14ac:dyDescent="0.2">
      <c r="A1129" s="24">
        <v>370</v>
      </c>
      <c r="C1129" s="68">
        <v>42913</v>
      </c>
      <c r="D1129" s="23" t="s">
        <v>2643</v>
      </c>
      <c r="E1129" s="24" t="s">
        <v>2644</v>
      </c>
      <c r="F1129" s="25" t="s">
        <v>2645</v>
      </c>
      <c r="G1129" s="26" t="s">
        <v>2646</v>
      </c>
      <c r="H1129" s="25">
        <v>1100</v>
      </c>
      <c r="I1129" s="27">
        <v>1</v>
      </c>
      <c r="J1129" s="27">
        <v>38870</v>
      </c>
      <c r="K1129" s="28">
        <f t="shared" si="43"/>
        <v>111060</v>
      </c>
      <c r="L1129" s="29">
        <v>50000</v>
      </c>
      <c r="M1129" s="29">
        <v>200</v>
      </c>
      <c r="N1129" s="28">
        <f t="shared" si="44"/>
        <v>201</v>
      </c>
    </row>
    <row r="1130" spans="1:16" x14ac:dyDescent="0.2">
      <c r="D1130" s="23" t="s">
        <v>2647</v>
      </c>
      <c r="E1130" s="24" t="s">
        <v>2648</v>
      </c>
      <c r="F1130" s="25" t="s">
        <v>129</v>
      </c>
      <c r="G1130" s="26" t="s">
        <v>129</v>
      </c>
      <c r="K1130" s="28">
        <f t="shared" si="43"/>
        <v>0</v>
      </c>
      <c r="N1130" s="28">
        <f t="shared" si="44"/>
        <v>0</v>
      </c>
    </row>
    <row r="1132" spans="1:16" x14ac:dyDescent="0.2">
      <c r="A1132" s="24">
        <v>360</v>
      </c>
      <c r="C1132" s="68">
        <v>42913</v>
      </c>
      <c r="D1132" s="23" t="s">
        <v>2649</v>
      </c>
      <c r="E1132" s="24">
        <v>0.84399999999999997</v>
      </c>
      <c r="F1132" s="25" t="s">
        <v>2652</v>
      </c>
      <c r="G1132" s="26" t="s">
        <v>2653</v>
      </c>
      <c r="H1132" s="25">
        <v>1090</v>
      </c>
      <c r="I1132" s="27">
        <v>1.5</v>
      </c>
      <c r="J1132" s="27">
        <v>71990</v>
      </c>
      <c r="K1132" s="28">
        <f t="shared" si="43"/>
        <v>205690</v>
      </c>
      <c r="L1132" s="29">
        <v>362000</v>
      </c>
      <c r="M1132" s="29">
        <v>1448</v>
      </c>
      <c r="N1132" s="28">
        <f t="shared" si="44"/>
        <v>1449.5</v>
      </c>
    </row>
    <row r="1133" spans="1:16" x14ac:dyDescent="0.2">
      <c r="D1133" s="23" t="s">
        <v>2650</v>
      </c>
      <c r="E1133" s="24">
        <v>1.5189999999999999</v>
      </c>
      <c r="F1133" s="25" t="s">
        <v>129</v>
      </c>
      <c r="G1133" s="26" t="s">
        <v>129</v>
      </c>
      <c r="K1133" s="28">
        <f t="shared" si="43"/>
        <v>0</v>
      </c>
      <c r="N1133" s="28">
        <f t="shared" si="44"/>
        <v>0</v>
      </c>
    </row>
    <row r="1134" spans="1:16" x14ac:dyDescent="0.2">
      <c r="D1134" s="23" t="s">
        <v>2651</v>
      </c>
      <c r="E1134" s="24">
        <v>14.102</v>
      </c>
      <c r="F1134" s="25" t="s">
        <v>129</v>
      </c>
      <c r="G1134" s="26" t="s">
        <v>129</v>
      </c>
      <c r="K1134" s="28">
        <f t="shared" si="43"/>
        <v>0</v>
      </c>
      <c r="N1134" s="28">
        <f t="shared" si="44"/>
        <v>0</v>
      </c>
    </row>
    <row r="1135" spans="1:16" x14ac:dyDescent="0.2">
      <c r="A1135" s="24">
        <v>371</v>
      </c>
      <c r="C1135" s="68">
        <v>42914</v>
      </c>
      <c r="D1135" s="23" t="s">
        <v>2654</v>
      </c>
      <c r="E1135" s="24">
        <v>0.2462</v>
      </c>
      <c r="F1135" s="25" t="s">
        <v>2655</v>
      </c>
      <c r="G1135" s="26" t="s">
        <v>2656</v>
      </c>
      <c r="H1135" s="25">
        <v>3010</v>
      </c>
      <c r="I1135" s="27">
        <v>0.5</v>
      </c>
      <c r="J1135" s="27">
        <v>38420</v>
      </c>
      <c r="K1135" s="28">
        <f t="shared" si="43"/>
        <v>109770</v>
      </c>
      <c r="L1135" s="29">
        <v>110000</v>
      </c>
      <c r="M1135" s="29">
        <v>440</v>
      </c>
      <c r="N1135" s="28">
        <f t="shared" si="44"/>
        <v>440.5</v>
      </c>
    </row>
    <row r="1136" spans="1:16" x14ac:dyDescent="0.2">
      <c r="A1136" s="24">
        <v>372</v>
      </c>
      <c r="C1136" s="68">
        <v>42914</v>
      </c>
      <c r="D1136" s="23" t="s">
        <v>2657</v>
      </c>
      <c r="E1136" s="24">
        <v>5.0049999999999999</v>
      </c>
      <c r="F1136" s="25" t="s">
        <v>2658</v>
      </c>
      <c r="G1136" s="26" t="s">
        <v>2659</v>
      </c>
      <c r="H1136" s="25">
        <v>1170</v>
      </c>
      <c r="I1136" s="27">
        <v>0.5</v>
      </c>
      <c r="J1136" s="27">
        <v>40640</v>
      </c>
      <c r="K1136" s="28">
        <f t="shared" si="43"/>
        <v>116110</v>
      </c>
      <c r="L1136" s="29">
        <v>149900</v>
      </c>
      <c r="M1136" s="29">
        <v>599.6</v>
      </c>
      <c r="N1136" s="28">
        <f t="shared" si="44"/>
        <v>600.1</v>
      </c>
    </row>
    <row r="1137" spans="1:15" x14ac:dyDescent="0.2">
      <c r="A1137" s="24">
        <v>373</v>
      </c>
      <c r="C1137" s="68">
        <v>42914</v>
      </c>
      <c r="D1137" s="23" t="s">
        <v>2660</v>
      </c>
      <c r="E1137" s="24">
        <v>0.19339999999999999</v>
      </c>
      <c r="F1137" s="25" t="s">
        <v>2661</v>
      </c>
      <c r="G1137" s="26" t="s">
        <v>2662</v>
      </c>
      <c r="H1137" s="25">
        <v>3010</v>
      </c>
      <c r="I1137" s="27">
        <v>0.5</v>
      </c>
      <c r="J1137" s="27">
        <v>28480</v>
      </c>
      <c r="K1137" s="28">
        <f t="shared" si="43"/>
        <v>81370</v>
      </c>
      <c r="L1137" s="29">
        <v>58000</v>
      </c>
      <c r="M1137" s="29">
        <v>232</v>
      </c>
      <c r="N1137" s="28">
        <f t="shared" si="44"/>
        <v>232.5</v>
      </c>
    </row>
    <row r="1138" spans="1:15" s="41" customFormat="1" x14ac:dyDescent="0.2">
      <c r="A1138" s="40">
        <v>374</v>
      </c>
      <c r="B1138" s="38"/>
      <c r="C1138" s="70">
        <v>42914</v>
      </c>
      <c r="D1138" s="39" t="s">
        <v>2663</v>
      </c>
      <c r="E1138" s="40">
        <v>0.48309999999999997</v>
      </c>
      <c r="F1138" s="41" t="s">
        <v>2664</v>
      </c>
      <c r="G1138" s="42" t="s">
        <v>1023</v>
      </c>
      <c r="H1138" s="41">
        <v>3010</v>
      </c>
      <c r="I1138" s="43">
        <v>0.5</v>
      </c>
      <c r="J1138" s="43">
        <v>26590</v>
      </c>
      <c r="K1138" s="44">
        <f t="shared" si="43"/>
        <v>75970</v>
      </c>
      <c r="L1138" s="45">
        <v>51780</v>
      </c>
      <c r="M1138" s="45">
        <v>207.2</v>
      </c>
      <c r="N1138" s="44">
        <f t="shared" si="44"/>
        <v>207.7</v>
      </c>
      <c r="O1138" s="37"/>
    </row>
    <row r="1139" spans="1:15" x14ac:dyDescent="0.2">
      <c r="N1139" s="28">
        <f>SUM(N1127:N1138)</f>
        <v>3366.2999999999997</v>
      </c>
      <c r="O1139" s="62">
        <v>63774</v>
      </c>
    </row>
    <row r="1141" spans="1:15" x14ac:dyDescent="0.2">
      <c r="A1141" s="24" t="s">
        <v>2637</v>
      </c>
      <c r="C1141" s="68">
        <v>42912</v>
      </c>
      <c r="D1141" s="23" t="s">
        <v>2665</v>
      </c>
      <c r="E1141" s="24">
        <v>0.18</v>
      </c>
      <c r="F1141" s="25" t="s">
        <v>2667</v>
      </c>
      <c r="G1141" s="26" t="s">
        <v>1174</v>
      </c>
      <c r="H1141" s="25">
        <v>1080</v>
      </c>
      <c r="I1141" s="27">
        <v>1</v>
      </c>
      <c r="J1141" s="27">
        <v>188480</v>
      </c>
      <c r="K1141" s="28">
        <f>ROUND(J1141/0.35,-1)</f>
        <v>538510</v>
      </c>
      <c r="N1141" s="28">
        <f>SUM(I1141+M1141)</f>
        <v>1</v>
      </c>
      <c r="O1141" s="77"/>
    </row>
    <row r="1142" spans="1:15" x14ac:dyDescent="0.2">
      <c r="D1142" s="23" t="s">
        <v>2666</v>
      </c>
      <c r="E1142" s="24">
        <v>97</v>
      </c>
      <c r="F1142" s="25" t="s">
        <v>129</v>
      </c>
      <c r="G1142" s="26" t="s">
        <v>129</v>
      </c>
      <c r="O1142" s="77"/>
    </row>
    <row r="1143" spans="1:15" x14ac:dyDescent="0.2">
      <c r="A1143" s="24">
        <v>363</v>
      </c>
      <c r="C1143" s="68">
        <v>42913</v>
      </c>
      <c r="D1143" s="23" t="s">
        <v>2615</v>
      </c>
      <c r="E1143" s="24">
        <v>0.1188</v>
      </c>
      <c r="F1143" s="25" t="s">
        <v>2618</v>
      </c>
      <c r="G1143" s="26" t="s">
        <v>809</v>
      </c>
      <c r="H1143" s="25">
        <v>1190</v>
      </c>
      <c r="I1143" s="27">
        <v>1.5</v>
      </c>
      <c r="J1143" s="27">
        <v>4940</v>
      </c>
      <c r="K1143" s="28">
        <f t="shared" ref="K1143:K1145" si="45">ROUND(J1143/0.35,-1)</f>
        <v>14110</v>
      </c>
      <c r="L1143" s="29">
        <v>15540</v>
      </c>
      <c r="M1143" s="29">
        <v>62.16</v>
      </c>
      <c r="N1143" s="28">
        <f t="shared" ref="N1143:N1145" si="46">SUM(I1143+M1143)</f>
        <v>63.66</v>
      </c>
      <c r="O1143" s="76"/>
    </row>
    <row r="1144" spans="1:15" x14ac:dyDescent="0.2">
      <c r="D1144" s="23" t="s">
        <v>2616</v>
      </c>
      <c r="E1144" s="24">
        <v>0.1188</v>
      </c>
      <c r="F1144" s="25" t="s">
        <v>129</v>
      </c>
      <c r="G1144" s="26" t="s">
        <v>129</v>
      </c>
      <c r="K1144" s="28">
        <f t="shared" si="45"/>
        <v>0</v>
      </c>
      <c r="N1144" s="28">
        <f t="shared" si="46"/>
        <v>0</v>
      </c>
      <c r="O1144" s="76"/>
    </row>
    <row r="1145" spans="1:15" x14ac:dyDescent="0.2">
      <c r="D1145" s="23" t="s">
        <v>2617</v>
      </c>
      <c r="E1145" s="24">
        <v>0.1188</v>
      </c>
      <c r="F1145" s="25" t="s">
        <v>129</v>
      </c>
      <c r="G1145" s="26" t="s">
        <v>129</v>
      </c>
      <c r="K1145" s="28">
        <f t="shared" si="45"/>
        <v>0</v>
      </c>
      <c r="N1145" s="28">
        <f t="shared" si="46"/>
        <v>0</v>
      </c>
      <c r="O1145" s="76"/>
    </row>
    <row r="1146" spans="1:15" x14ac:dyDescent="0.2">
      <c r="A1146" s="24">
        <v>375</v>
      </c>
      <c r="C1146" s="68">
        <v>42915</v>
      </c>
      <c r="D1146" s="23" t="s">
        <v>2668</v>
      </c>
      <c r="E1146" s="24">
        <v>0.23880000000000001</v>
      </c>
      <c r="F1146" s="25" t="s">
        <v>2669</v>
      </c>
      <c r="G1146" s="26" t="s">
        <v>2670</v>
      </c>
      <c r="H1146" s="25">
        <v>3010</v>
      </c>
      <c r="I1146" s="27">
        <v>0.5</v>
      </c>
      <c r="J1146" s="27">
        <v>29610</v>
      </c>
      <c r="K1146" s="28">
        <f t="shared" ref="K1146:K1206" si="47">ROUND(J1146/0.35,-1)</f>
        <v>84600</v>
      </c>
      <c r="L1146" s="29">
        <v>93000</v>
      </c>
      <c r="M1146" s="29">
        <f>L1146*0.004</f>
        <v>372</v>
      </c>
      <c r="N1146" s="28">
        <f t="shared" ref="N1146:N1206" si="48">SUM(I1146+M1146)</f>
        <v>372.5</v>
      </c>
    </row>
    <row r="1147" spans="1:15" x14ac:dyDescent="0.2">
      <c r="A1147" s="24">
        <v>376</v>
      </c>
      <c r="C1147" s="68">
        <v>42915</v>
      </c>
      <c r="D1147" s="23" t="s">
        <v>2671</v>
      </c>
      <c r="E1147" s="24">
        <v>0.2</v>
      </c>
      <c r="F1147" s="25" t="s">
        <v>2674</v>
      </c>
      <c r="G1147" s="26" t="s">
        <v>2675</v>
      </c>
      <c r="H1147" s="25">
        <v>2040</v>
      </c>
      <c r="I1147" s="27">
        <v>1.5</v>
      </c>
      <c r="J1147" s="27">
        <v>29440</v>
      </c>
      <c r="K1147" s="28">
        <f t="shared" si="47"/>
        <v>84110</v>
      </c>
      <c r="L1147" s="29">
        <v>55000</v>
      </c>
      <c r="M1147" s="29">
        <v>220</v>
      </c>
      <c r="N1147" s="28">
        <f t="shared" si="48"/>
        <v>221.5</v>
      </c>
    </row>
    <row r="1148" spans="1:15" x14ac:dyDescent="0.2">
      <c r="D1148" s="23" t="s">
        <v>2672</v>
      </c>
      <c r="E1148" s="24">
        <v>0.2</v>
      </c>
      <c r="F1148" s="25" t="s">
        <v>129</v>
      </c>
      <c r="G1148" s="26" t="s">
        <v>129</v>
      </c>
      <c r="K1148" s="28">
        <f t="shared" si="47"/>
        <v>0</v>
      </c>
      <c r="N1148" s="28">
        <f t="shared" si="48"/>
        <v>0</v>
      </c>
    </row>
    <row r="1149" spans="1:15" s="41" customFormat="1" x14ac:dyDescent="0.2">
      <c r="A1149" s="40"/>
      <c r="B1149" s="38"/>
      <c r="C1149" s="70"/>
      <c r="D1149" s="39" t="s">
        <v>2673</v>
      </c>
      <c r="E1149" s="40">
        <v>0.1515</v>
      </c>
      <c r="F1149" s="41" t="s">
        <v>129</v>
      </c>
      <c r="G1149" s="42" t="s">
        <v>129</v>
      </c>
      <c r="I1149" s="43"/>
      <c r="J1149" s="43"/>
      <c r="K1149" s="44">
        <f t="shared" si="47"/>
        <v>0</v>
      </c>
      <c r="L1149" s="45"/>
      <c r="M1149" s="45"/>
      <c r="N1149" s="44">
        <f t="shared" si="48"/>
        <v>0</v>
      </c>
      <c r="O1149" s="37"/>
    </row>
    <row r="1150" spans="1:15" x14ac:dyDescent="0.2">
      <c r="N1150" s="28">
        <f>SUM(N1141:N1149)</f>
        <v>658.66</v>
      </c>
      <c r="O1150" s="78"/>
    </row>
    <row r="1152" spans="1:15" x14ac:dyDescent="0.2">
      <c r="A1152" s="24">
        <v>377</v>
      </c>
      <c r="C1152" s="68">
        <v>42915</v>
      </c>
      <c r="D1152" s="23" t="s">
        <v>621</v>
      </c>
      <c r="E1152" s="24">
        <v>0.75900000000000001</v>
      </c>
      <c r="F1152" s="25" t="s">
        <v>2676</v>
      </c>
      <c r="G1152" s="26" t="s">
        <v>2677</v>
      </c>
      <c r="H1152" s="25">
        <v>1070</v>
      </c>
      <c r="I1152" s="27">
        <v>0.5</v>
      </c>
      <c r="J1152" s="27">
        <v>21400</v>
      </c>
      <c r="K1152" s="28">
        <f t="shared" ref="K1152:K1153" si="49">ROUND(J1152/0.35,-1)</f>
        <v>61140</v>
      </c>
      <c r="L1152" s="29">
        <v>60000</v>
      </c>
      <c r="M1152" s="29">
        <v>240</v>
      </c>
      <c r="N1152" s="28">
        <f t="shared" ref="N1152:N1153" si="50">SUM(I1152+M1152)</f>
        <v>240.5</v>
      </c>
      <c r="O1152" s="78"/>
    </row>
    <row r="1153" spans="1:15" x14ac:dyDescent="0.2">
      <c r="A1153" s="24" t="s">
        <v>2678</v>
      </c>
      <c r="C1153" s="68">
        <v>42915</v>
      </c>
      <c r="D1153" s="23" t="s">
        <v>1922</v>
      </c>
      <c r="E1153" s="24">
        <v>0.17560000000000001</v>
      </c>
      <c r="F1153" s="25" t="s">
        <v>2679</v>
      </c>
      <c r="G1153" s="26" t="s">
        <v>2680</v>
      </c>
      <c r="H1153" s="25">
        <v>2050</v>
      </c>
      <c r="I1153" s="27">
        <v>0.5</v>
      </c>
      <c r="J1153" s="27">
        <v>11270</v>
      </c>
      <c r="K1153" s="28">
        <f t="shared" si="49"/>
        <v>32200</v>
      </c>
      <c r="N1153" s="28">
        <f t="shared" si="50"/>
        <v>0.5</v>
      </c>
      <c r="O1153" s="78"/>
    </row>
    <row r="1154" spans="1:15" x14ac:dyDescent="0.2">
      <c r="A1154" s="24" t="s">
        <v>2681</v>
      </c>
      <c r="C1154" s="68">
        <v>42915</v>
      </c>
      <c r="D1154" s="23" t="s">
        <v>2682</v>
      </c>
      <c r="E1154" s="24">
        <v>197.80099999999999</v>
      </c>
      <c r="F1154" s="25" t="s">
        <v>2683</v>
      </c>
      <c r="G1154" s="26" t="s">
        <v>2684</v>
      </c>
      <c r="H1154" s="25">
        <v>1220</v>
      </c>
      <c r="I1154" s="27">
        <v>0.5</v>
      </c>
      <c r="J1154" s="27">
        <v>322000</v>
      </c>
      <c r="K1154" s="28">
        <f t="shared" si="47"/>
        <v>920000</v>
      </c>
      <c r="N1154" s="28">
        <f t="shared" si="48"/>
        <v>0.5</v>
      </c>
    </row>
    <row r="1155" spans="1:15" x14ac:dyDescent="0.2">
      <c r="A1155" s="24">
        <v>378</v>
      </c>
      <c r="C1155" s="68">
        <v>42916</v>
      </c>
      <c r="D1155" s="23" t="s">
        <v>2685</v>
      </c>
      <c r="E1155" s="24">
        <v>16.631699999999999</v>
      </c>
      <c r="F1155" s="25" t="s">
        <v>2686</v>
      </c>
      <c r="G1155" s="26" t="s">
        <v>2687</v>
      </c>
      <c r="H1155" s="25">
        <v>1190</v>
      </c>
      <c r="I1155" s="27">
        <v>0.5</v>
      </c>
      <c r="J1155" s="27">
        <v>30270</v>
      </c>
      <c r="K1155" s="28">
        <f t="shared" si="47"/>
        <v>86490</v>
      </c>
      <c r="L1155" s="29">
        <v>312000</v>
      </c>
      <c r="M1155" s="29">
        <v>1248</v>
      </c>
      <c r="N1155" s="28">
        <f t="shared" si="48"/>
        <v>1248.5</v>
      </c>
    </row>
    <row r="1156" spans="1:15" x14ac:dyDescent="0.2">
      <c r="A1156" s="24" t="s">
        <v>2688</v>
      </c>
      <c r="C1156" s="68">
        <v>42916</v>
      </c>
      <c r="D1156" s="23" t="s">
        <v>1317</v>
      </c>
      <c r="E1156" s="24">
        <v>0.16170000000000001</v>
      </c>
      <c r="F1156" s="25" t="s">
        <v>2691</v>
      </c>
      <c r="G1156" s="26" t="s">
        <v>2692</v>
      </c>
      <c r="H1156" s="25">
        <v>3010</v>
      </c>
      <c r="I1156" s="27">
        <v>1.5</v>
      </c>
      <c r="J1156" s="27">
        <v>119230</v>
      </c>
      <c r="K1156" s="28">
        <f t="shared" si="47"/>
        <v>340660</v>
      </c>
      <c r="N1156" s="28">
        <f t="shared" si="48"/>
        <v>1.5</v>
      </c>
    </row>
    <row r="1157" spans="1:15" x14ac:dyDescent="0.2">
      <c r="D1157" s="23" t="s">
        <v>2689</v>
      </c>
      <c r="E1157" s="24">
        <v>0.13769999999999999</v>
      </c>
      <c r="F1157" s="25" t="s">
        <v>129</v>
      </c>
      <c r="G1157" s="26" t="s">
        <v>129</v>
      </c>
      <c r="K1157" s="28">
        <f t="shared" si="47"/>
        <v>0</v>
      </c>
      <c r="N1157" s="28">
        <f t="shared" si="48"/>
        <v>0</v>
      </c>
    </row>
    <row r="1158" spans="1:15" x14ac:dyDescent="0.2">
      <c r="D1158" s="23" t="s">
        <v>2690</v>
      </c>
      <c r="E1158" s="24">
        <v>3.4500000000000003E-2</v>
      </c>
      <c r="F1158" s="25" t="s">
        <v>129</v>
      </c>
      <c r="G1158" s="26" t="s">
        <v>129</v>
      </c>
      <c r="K1158" s="28">
        <f t="shared" si="47"/>
        <v>0</v>
      </c>
      <c r="N1158" s="28">
        <f t="shared" si="48"/>
        <v>0</v>
      </c>
    </row>
    <row r="1159" spans="1:15" x14ac:dyDescent="0.2">
      <c r="A1159" s="24">
        <v>380</v>
      </c>
      <c r="C1159" s="68">
        <v>42916</v>
      </c>
      <c r="D1159" s="23" t="s">
        <v>2693</v>
      </c>
      <c r="E1159" s="24">
        <v>0.18729999999999999</v>
      </c>
      <c r="F1159" s="25" t="s">
        <v>2694</v>
      </c>
      <c r="G1159" s="26" t="s">
        <v>2695</v>
      </c>
      <c r="H1159" s="25">
        <v>3010</v>
      </c>
      <c r="I1159" s="27">
        <v>0.5</v>
      </c>
      <c r="J1159" s="27">
        <v>13480</v>
      </c>
      <c r="K1159" s="28">
        <f t="shared" si="47"/>
        <v>38510</v>
      </c>
      <c r="L1159" s="29">
        <v>45500</v>
      </c>
      <c r="M1159" s="29">
        <v>182</v>
      </c>
      <c r="N1159" s="28">
        <f t="shared" si="48"/>
        <v>182.5</v>
      </c>
    </row>
    <row r="1160" spans="1:15" x14ac:dyDescent="0.2">
      <c r="A1160" s="24">
        <v>379</v>
      </c>
      <c r="C1160" s="68">
        <v>42916</v>
      </c>
      <c r="D1160" s="23" t="s">
        <v>300</v>
      </c>
      <c r="E1160" s="24">
        <v>5.01</v>
      </c>
      <c r="F1160" s="25" t="s">
        <v>2696</v>
      </c>
      <c r="G1160" s="26" t="s">
        <v>2697</v>
      </c>
      <c r="H1160" s="25">
        <v>1210</v>
      </c>
      <c r="I1160" s="27">
        <v>1</v>
      </c>
      <c r="J1160" s="27">
        <v>59190</v>
      </c>
      <c r="K1160" s="28">
        <f t="shared" si="47"/>
        <v>169110</v>
      </c>
      <c r="L1160" s="29">
        <v>197200</v>
      </c>
      <c r="M1160" s="29">
        <v>788.8</v>
      </c>
      <c r="N1160" s="28">
        <f t="shared" si="48"/>
        <v>789.8</v>
      </c>
    </row>
    <row r="1161" spans="1:15" x14ac:dyDescent="0.2">
      <c r="D1161" s="23" t="s">
        <v>301</v>
      </c>
      <c r="E1161" s="24">
        <v>5.01</v>
      </c>
      <c r="F1161" s="25" t="s">
        <v>129</v>
      </c>
      <c r="G1161" s="26" t="s">
        <v>129</v>
      </c>
      <c r="K1161" s="28">
        <f t="shared" si="47"/>
        <v>0</v>
      </c>
      <c r="N1161" s="28">
        <f t="shared" si="48"/>
        <v>0</v>
      </c>
    </row>
    <row r="1162" spans="1:15" x14ac:dyDescent="0.2">
      <c r="A1162" s="24">
        <v>381</v>
      </c>
      <c r="C1162" s="68">
        <v>42916</v>
      </c>
      <c r="D1162" s="23" t="s">
        <v>940</v>
      </c>
      <c r="E1162" s="24">
        <v>0.19700000000000001</v>
      </c>
      <c r="F1162" s="25" t="s">
        <v>2698</v>
      </c>
      <c r="G1162" s="26" t="s">
        <v>2699</v>
      </c>
      <c r="H1162" s="25">
        <v>3010</v>
      </c>
      <c r="I1162" s="27">
        <v>0.5</v>
      </c>
      <c r="J1162" s="27">
        <v>23490</v>
      </c>
      <c r="K1162" s="28">
        <f t="shared" si="47"/>
        <v>67110</v>
      </c>
      <c r="L1162" s="29">
        <v>83000</v>
      </c>
      <c r="M1162" s="29">
        <v>332</v>
      </c>
      <c r="N1162" s="28">
        <f t="shared" si="48"/>
        <v>332.5</v>
      </c>
    </row>
    <row r="1163" spans="1:15" x14ac:dyDescent="0.2">
      <c r="A1163" s="24">
        <v>382</v>
      </c>
      <c r="C1163" s="68">
        <v>42916</v>
      </c>
      <c r="D1163" s="23" t="s">
        <v>2592</v>
      </c>
      <c r="E1163" s="24">
        <v>2.8639999999999999</v>
      </c>
      <c r="F1163" s="25" t="s">
        <v>2700</v>
      </c>
      <c r="G1163" s="26" t="s">
        <v>2701</v>
      </c>
      <c r="H1163" s="25">
        <v>2020</v>
      </c>
      <c r="I1163" s="27">
        <v>1</v>
      </c>
      <c r="J1163" s="27">
        <v>88260</v>
      </c>
      <c r="K1163" s="28">
        <f t="shared" si="47"/>
        <v>252170</v>
      </c>
      <c r="L1163" s="29">
        <v>211000</v>
      </c>
      <c r="M1163" s="29">
        <v>844</v>
      </c>
      <c r="N1163" s="28">
        <f t="shared" si="48"/>
        <v>845</v>
      </c>
    </row>
    <row r="1164" spans="1:15" s="41" customFormat="1" x14ac:dyDescent="0.2">
      <c r="A1164" s="40"/>
      <c r="B1164" s="38"/>
      <c r="C1164" s="70"/>
      <c r="D1164" s="39" t="s">
        <v>2593</v>
      </c>
      <c r="E1164" s="40">
        <v>59.707000000000001</v>
      </c>
      <c r="F1164" s="41" t="s">
        <v>129</v>
      </c>
      <c r="G1164" s="42" t="s">
        <v>129</v>
      </c>
      <c r="H1164" s="41">
        <v>1080</v>
      </c>
      <c r="I1164" s="43"/>
      <c r="J1164" s="43"/>
      <c r="K1164" s="44">
        <f t="shared" si="47"/>
        <v>0</v>
      </c>
      <c r="L1164" s="45"/>
      <c r="M1164" s="45"/>
      <c r="N1164" s="44">
        <f t="shared" si="48"/>
        <v>0</v>
      </c>
      <c r="O1164" s="37"/>
    </row>
    <row r="1165" spans="1:15" x14ac:dyDescent="0.2">
      <c r="N1165" s="28">
        <f>SUM(N1152:N1164)</f>
        <v>3641.3</v>
      </c>
      <c r="O1165" s="62">
        <v>63807</v>
      </c>
    </row>
    <row r="1167" spans="1:15" x14ac:dyDescent="0.2">
      <c r="A1167" s="24">
        <v>383</v>
      </c>
      <c r="C1167" s="68">
        <v>42916</v>
      </c>
      <c r="D1167" s="23" t="s">
        <v>2702</v>
      </c>
      <c r="E1167" s="24">
        <v>1.2030000000000001</v>
      </c>
      <c r="F1167" s="25" t="s">
        <v>2703</v>
      </c>
      <c r="G1167" s="26" t="s">
        <v>2704</v>
      </c>
      <c r="H1167" s="25">
        <v>1190</v>
      </c>
      <c r="I1167" s="27">
        <v>0.5</v>
      </c>
      <c r="J1167" s="27">
        <v>8340</v>
      </c>
      <c r="K1167" s="28">
        <f t="shared" si="47"/>
        <v>23830</v>
      </c>
      <c r="L1167" s="29">
        <v>32000</v>
      </c>
      <c r="M1167" s="29">
        <v>128</v>
      </c>
      <c r="N1167" s="28">
        <f t="shared" si="48"/>
        <v>128.5</v>
      </c>
    </row>
    <row r="1168" spans="1:15" x14ac:dyDescent="0.2">
      <c r="A1168" s="24" t="s">
        <v>2705</v>
      </c>
      <c r="C1168" s="68">
        <v>42916</v>
      </c>
      <c r="D1168" s="23" t="s">
        <v>2706</v>
      </c>
      <c r="E1168" s="24" t="s">
        <v>2709</v>
      </c>
      <c r="F1168" s="25" t="s">
        <v>2712</v>
      </c>
      <c r="G1168" s="26" t="s">
        <v>2711</v>
      </c>
      <c r="H1168" s="25">
        <v>3010</v>
      </c>
      <c r="I1168" s="27">
        <v>1.5</v>
      </c>
      <c r="J1168" s="27">
        <v>16690</v>
      </c>
      <c r="K1168" s="28">
        <f t="shared" si="47"/>
        <v>47690</v>
      </c>
      <c r="N1168" s="28">
        <f t="shared" si="48"/>
        <v>1.5</v>
      </c>
    </row>
    <row r="1169" spans="1:14" x14ac:dyDescent="0.2">
      <c r="D1169" s="23" t="s">
        <v>2707</v>
      </c>
      <c r="E1169" s="24" t="s">
        <v>2710</v>
      </c>
      <c r="F1169" s="25" t="s">
        <v>129</v>
      </c>
      <c r="G1169" s="26" t="s">
        <v>129</v>
      </c>
      <c r="K1169" s="28">
        <f t="shared" si="47"/>
        <v>0</v>
      </c>
      <c r="N1169" s="28">
        <f t="shared" si="48"/>
        <v>0</v>
      </c>
    </row>
    <row r="1170" spans="1:14" x14ac:dyDescent="0.2">
      <c r="D1170" s="23" t="s">
        <v>2708</v>
      </c>
      <c r="E1170" s="24" t="s">
        <v>2710</v>
      </c>
      <c r="F1170" s="25" t="s">
        <v>129</v>
      </c>
      <c r="G1170" s="26" t="s">
        <v>129</v>
      </c>
      <c r="K1170" s="28">
        <f t="shared" si="47"/>
        <v>0</v>
      </c>
      <c r="N1170" s="28">
        <f t="shared" si="48"/>
        <v>0</v>
      </c>
    </row>
    <row r="1171" spans="1:14" x14ac:dyDescent="0.2">
      <c r="A1171" s="24" t="s">
        <v>2713</v>
      </c>
      <c r="C1171" s="68">
        <v>42824</v>
      </c>
      <c r="D1171" s="23" t="s">
        <v>2714</v>
      </c>
      <c r="E1171" s="24" t="s">
        <v>2725</v>
      </c>
      <c r="F1171" s="25" t="s">
        <v>2732</v>
      </c>
      <c r="G1171" s="26" t="s">
        <v>2733</v>
      </c>
      <c r="H1171" s="25">
        <v>3010</v>
      </c>
      <c r="I1171" s="27">
        <v>7.5</v>
      </c>
      <c r="J1171" s="27">
        <v>1243600</v>
      </c>
      <c r="K1171" s="28">
        <f t="shared" si="47"/>
        <v>3553140</v>
      </c>
      <c r="N1171" s="28">
        <f t="shared" si="48"/>
        <v>7.5</v>
      </c>
    </row>
    <row r="1172" spans="1:14" x14ac:dyDescent="0.2">
      <c r="D1172" s="23" t="s">
        <v>2715</v>
      </c>
      <c r="E1172" s="24" t="s">
        <v>2726</v>
      </c>
      <c r="F1172" s="25" t="s">
        <v>129</v>
      </c>
      <c r="G1172" s="26" t="s">
        <v>129</v>
      </c>
      <c r="K1172" s="28">
        <f t="shared" si="47"/>
        <v>0</v>
      </c>
      <c r="N1172" s="28">
        <f t="shared" si="48"/>
        <v>0</v>
      </c>
    </row>
    <row r="1173" spans="1:14" x14ac:dyDescent="0.2">
      <c r="D1173" s="23" t="s">
        <v>2716</v>
      </c>
      <c r="E1173" s="24" t="s">
        <v>2727</v>
      </c>
      <c r="F1173" s="25" t="s">
        <v>129</v>
      </c>
      <c r="G1173" s="26" t="s">
        <v>129</v>
      </c>
      <c r="K1173" s="28">
        <f t="shared" si="47"/>
        <v>0</v>
      </c>
      <c r="N1173" s="28">
        <f t="shared" si="48"/>
        <v>0</v>
      </c>
    </row>
    <row r="1174" spans="1:14" x14ac:dyDescent="0.2">
      <c r="D1174" s="23" t="s">
        <v>2717</v>
      </c>
      <c r="E1174" s="24" t="s">
        <v>2728</v>
      </c>
      <c r="F1174" s="25" t="s">
        <v>129</v>
      </c>
      <c r="G1174" s="26" t="s">
        <v>129</v>
      </c>
      <c r="K1174" s="28">
        <f t="shared" si="47"/>
        <v>0</v>
      </c>
      <c r="N1174" s="28">
        <f t="shared" si="48"/>
        <v>0</v>
      </c>
    </row>
    <row r="1175" spans="1:14" x14ac:dyDescent="0.2">
      <c r="D1175" s="23" t="s">
        <v>2207</v>
      </c>
      <c r="E1175" s="24" t="s">
        <v>2729</v>
      </c>
      <c r="F1175" s="25" t="s">
        <v>129</v>
      </c>
      <c r="G1175" s="26" t="s">
        <v>129</v>
      </c>
      <c r="K1175" s="28">
        <f t="shared" si="47"/>
        <v>0</v>
      </c>
      <c r="N1175" s="28">
        <f t="shared" si="48"/>
        <v>0</v>
      </c>
    </row>
    <row r="1176" spans="1:14" x14ac:dyDescent="0.2">
      <c r="D1176" s="23" t="s">
        <v>2718</v>
      </c>
      <c r="E1176" s="24" t="s">
        <v>2730</v>
      </c>
      <c r="F1176" s="25" t="s">
        <v>129</v>
      </c>
      <c r="G1176" s="26" t="s">
        <v>129</v>
      </c>
      <c r="K1176" s="28">
        <f t="shared" si="47"/>
        <v>0</v>
      </c>
      <c r="N1176" s="28">
        <f t="shared" si="48"/>
        <v>0</v>
      </c>
    </row>
    <row r="1177" spans="1:14" x14ac:dyDescent="0.2">
      <c r="D1177" s="23" t="s">
        <v>2715</v>
      </c>
      <c r="E1177" s="24" t="s">
        <v>2731</v>
      </c>
      <c r="F1177" s="25" t="s">
        <v>129</v>
      </c>
      <c r="G1177" s="26" t="s">
        <v>129</v>
      </c>
      <c r="K1177" s="28">
        <f t="shared" si="47"/>
        <v>0</v>
      </c>
      <c r="N1177" s="28">
        <f t="shared" si="48"/>
        <v>0</v>
      </c>
    </row>
    <row r="1178" spans="1:14" x14ac:dyDescent="0.2">
      <c r="D1178" s="23" t="s">
        <v>2719</v>
      </c>
      <c r="E1178" s="24">
        <v>3.2065999999999999</v>
      </c>
      <c r="F1178" s="25" t="s">
        <v>129</v>
      </c>
      <c r="G1178" s="26" t="s">
        <v>129</v>
      </c>
      <c r="K1178" s="28">
        <f t="shared" si="47"/>
        <v>0</v>
      </c>
      <c r="N1178" s="28">
        <f t="shared" si="48"/>
        <v>0</v>
      </c>
    </row>
    <row r="1179" spans="1:14" x14ac:dyDescent="0.2">
      <c r="D1179" s="23" t="s">
        <v>2706</v>
      </c>
      <c r="E1179" s="24" t="s">
        <v>2709</v>
      </c>
      <c r="F1179" s="25" t="s">
        <v>129</v>
      </c>
      <c r="G1179" s="26" t="s">
        <v>129</v>
      </c>
      <c r="K1179" s="28">
        <f t="shared" si="47"/>
        <v>0</v>
      </c>
      <c r="N1179" s="28">
        <f t="shared" si="48"/>
        <v>0</v>
      </c>
    </row>
    <row r="1180" spans="1:14" x14ac:dyDescent="0.2">
      <c r="D1180" s="23" t="s">
        <v>2720</v>
      </c>
      <c r="E1180" s="24" t="s">
        <v>2710</v>
      </c>
      <c r="F1180" s="25" t="s">
        <v>129</v>
      </c>
      <c r="G1180" s="26" t="s">
        <v>129</v>
      </c>
      <c r="K1180" s="28">
        <f t="shared" si="47"/>
        <v>0</v>
      </c>
      <c r="N1180" s="28">
        <f t="shared" si="48"/>
        <v>0</v>
      </c>
    </row>
    <row r="1181" spans="1:14" x14ac:dyDescent="0.2">
      <c r="D1181" s="23" t="s">
        <v>2721</v>
      </c>
      <c r="E1181" s="24" t="s">
        <v>2710</v>
      </c>
      <c r="F1181" s="25" t="s">
        <v>129</v>
      </c>
      <c r="G1181" s="26" t="s">
        <v>129</v>
      </c>
      <c r="K1181" s="28">
        <f t="shared" si="47"/>
        <v>0</v>
      </c>
      <c r="N1181" s="28">
        <f t="shared" si="48"/>
        <v>0</v>
      </c>
    </row>
    <row r="1182" spans="1:14" x14ac:dyDescent="0.2">
      <c r="D1182" s="23" t="s">
        <v>2722</v>
      </c>
      <c r="E1182" s="24" t="s">
        <v>2710</v>
      </c>
      <c r="F1182" s="25" t="s">
        <v>129</v>
      </c>
      <c r="G1182" s="26" t="s">
        <v>129</v>
      </c>
      <c r="K1182" s="28">
        <f t="shared" si="47"/>
        <v>0</v>
      </c>
      <c r="N1182" s="28">
        <f t="shared" si="48"/>
        <v>0</v>
      </c>
    </row>
    <row r="1183" spans="1:14" x14ac:dyDescent="0.2">
      <c r="D1183" s="23" t="s">
        <v>2708</v>
      </c>
      <c r="E1183" s="24" t="s">
        <v>2710</v>
      </c>
      <c r="F1183" s="25" t="s">
        <v>129</v>
      </c>
      <c r="G1183" s="26" t="s">
        <v>129</v>
      </c>
      <c r="K1183" s="28">
        <f t="shared" si="47"/>
        <v>0</v>
      </c>
      <c r="N1183" s="28">
        <f t="shared" si="48"/>
        <v>0</v>
      </c>
    </row>
    <row r="1184" spans="1:14" x14ac:dyDescent="0.2">
      <c r="D1184" s="23" t="s">
        <v>2723</v>
      </c>
      <c r="E1184" s="24" t="s">
        <v>2710</v>
      </c>
      <c r="F1184" s="25" t="s">
        <v>129</v>
      </c>
      <c r="G1184" s="26" t="s">
        <v>129</v>
      </c>
      <c r="K1184" s="28">
        <f t="shared" si="47"/>
        <v>0</v>
      </c>
      <c r="N1184" s="28">
        <f t="shared" si="48"/>
        <v>0</v>
      </c>
    </row>
    <row r="1185" spans="1:15" x14ac:dyDescent="0.2">
      <c r="D1185" s="23" t="s">
        <v>2724</v>
      </c>
      <c r="E1185" s="24">
        <v>10.884</v>
      </c>
      <c r="F1185" s="25" t="s">
        <v>129</v>
      </c>
      <c r="G1185" s="26" t="s">
        <v>129</v>
      </c>
      <c r="K1185" s="28">
        <f t="shared" si="47"/>
        <v>0</v>
      </c>
      <c r="N1185" s="28">
        <f t="shared" si="48"/>
        <v>0</v>
      </c>
    </row>
    <row r="1186" spans="1:15" x14ac:dyDescent="0.2">
      <c r="A1186" s="24" t="s">
        <v>2734</v>
      </c>
      <c r="C1186" s="68">
        <v>42919</v>
      </c>
      <c r="D1186" s="23" t="s">
        <v>2735</v>
      </c>
      <c r="E1186" s="24">
        <v>5.6924999999999999</v>
      </c>
      <c r="F1186" s="25" t="s">
        <v>2736</v>
      </c>
      <c r="G1186" s="26" t="s">
        <v>2737</v>
      </c>
      <c r="H1186" s="25">
        <v>1100</v>
      </c>
      <c r="I1186" s="27">
        <v>0.5</v>
      </c>
      <c r="J1186" s="27">
        <v>5870</v>
      </c>
      <c r="K1186" s="28">
        <f t="shared" si="47"/>
        <v>16770</v>
      </c>
      <c r="L1186" s="29">
        <v>18731.740000000002</v>
      </c>
      <c r="M1186" s="29">
        <v>74.92</v>
      </c>
      <c r="N1186" s="28">
        <f t="shared" si="48"/>
        <v>75.42</v>
      </c>
    </row>
    <row r="1187" spans="1:15" x14ac:dyDescent="0.2">
      <c r="A1187" s="24" t="s">
        <v>2738</v>
      </c>
      <c r="C1187" s="68">
        <v>42919</v>
      </c>
      <c r="D1187" s="23" t="s">
        <v>2217</v>
      </c>
      <c r="E1187" s="24">
        <v>2.2309999999999999</v>
      </c>
      <c r="F1187" s="25" t="s">
        <v>2219</v>
      </c>
      <c r="G1187" s="26" t="s">
        <v>2739</v>
      </c>
      <c r="H1187" s="25">
        <v>1170</v>
      </c>
      <c r="I1187" s="27">
        <v>0.5</v>
      </c>
      <c r="J1187" s="27">
        <v>26830</v>
      </c>
      <c r="K1187" s="28">
        <f t="shared" si="47"/>
        <v>76660</v>
      </c>
      <c r="N1187" s="28">
        <f t="shared" si="48"/>
        <v>0.5</v>
      </c>
    </row>
    <row r="1188" spans="1:15" x14ac:dyDescent="0.2">
      <c r="A1188" s="24">
        <v>384</v>
      </c>
      <c r="C1188" s="68">
        <v>42919</v>
      </c>
      <c r="D1188" s="23" t="s">
        <v>2747</v>
      </c>
      <c r="E1188" s="24">
        <v>39.128</v>
      </c>
      <c r="F1188" s="25" t="s">
        <v>2748</v>
      </c>
      <c r="G1188" s="26" t="s">
        <v>2749</v>
      </c>
      <c r="H1188" s="25">
        <v>1040</v>
      </c>
      <c r="I1188" s="27">
        <v>0.5</v>
      </c>
      <c r="J1188" s="27">
        <v>54570</v>
      </c>
      <c r="K1188" s="28">
        <f>ROUND(J1188/0.35,-1)</f>
        <v>155910</v>
      </c>
      <c r="L1188" s="29">
        <v>200000</v>
      </c>
      <c r="M1188" s="29">
        <v>800</v>
      </c>
      <c r="N1188" s="28">
        <f>SUM(I1188+M1188)</f>
        <v>800.5</v>
      </c>
    </row>
    <row r="1189" spans="1:15" x14ac:dyDescent="0.2">
      <c r="A1189" s="24">
        <v>385</v>
      </c>
      <c r="C1189" s="68">
        <v>42919</v>
      </c>
      <c r="D1189" s="23" t="s">
        <v>2740</v>
      </c>
      <c r="E1189" s="24">
        <v>7.02</v>
      </c>
      <c r="F1189" s="25" t="s">
        <v>381</v>
      </c>
      <c r="G1189" s="26" t="s">
        <v>2742</v>
      </c>
      <c r="H1189" s="25">
        <v>1060</v>
      </c>
      <c r="I1189" s="27">
        <v>1</v>
      </c>
      <c r="J1189" s="27">
        <v>51210</v>
      </c>
      <c r="K1189" s="28">
        <f t="shared" si="47"/>
        <v>146310</v>
      </c>
      <c r="L1189" s="29">
        <v>179000</v>
      </c>
      <c r="M1189" s="29">
        <v>716</v>
      </c>
      <c r="N1189" s="28">
        <f t="shared" si="48"/>
        <v>717</v>
      </c>
    </row>
    <row r="1190" spans="1:15" x14ac:dyDescent="0.2">
      <c r="D1190" s="23" t="s">
        <v>2741</v>
      </c>
      <c r="E1190" s="24">
        <v>1.254</v>
      </c>
      <c r="F1190" s="25" t="s">
        <v>129</v>
      </c>
      <c r="G1190" s="26" t="s">
        <v>129</v>
      </c>
      <c r="K1190" s="28">
        <f t="shared" si="47"/>
        <v>0</v>
      </c>
      <c r="N1190" s="28">
        <f t="shared" si="48"/>
        <v>0</v>
      </c>
    </row>
    <row r="1191" spans="1:15" x14ac:dyDescent="0.2">
      <c r="A1191" s="24">
        <v>386</v>
      </c>
      <c r="C1191" s="68">
        <v>42919</v>
      </c>
      <c r="D1191" s="23" t="s">
        <v>2743</v>
      </c>
      <c r="E1191" s="24">
        <v>3.05</v>
      </c>
      <c r="F1191" s="25" t="s">
        <v>2745</v>
      </c>
      <c r="G1191" s="26" t="s">
        <v>2746</v>
      </c>
      <c r="H1191" s="25">
        <v>1220</v>
      </c>
      <c r="I1191" s="27">
        <v>1</v>
      </c>
      <c r="J1191" s="27">
        <v>32150</v>
      </c>
      <c r="K1191" s="28">
        <f t="shared" si="47"/>
        <v>91860</v>
      </c>
      <c r="L1191" s="29">
        <v>120000</v>
      </c>
      <c r="M1191" s="29">
        <f>L1191*0.004</f>
        <v>480</v>
      </c>
      <c r="N1191" s="28">
        <f t="shared" si="48"/>
        <v>481</v>
      </c>
    </row>
    <row r="1192" spans="1:15" s="41" customFormat="1" x14ac:dyDescent="0.2">
      <c r="A1192" s="40"/>
      <c r="B1192" s="38"/>
      <c r="C1192" s="70"/>
      <c r="D1192" s="39" t="s">
        <v>2744</v>
      </c>
      <c r="E1192" s="40">
        <v>2.5</v>
      </c>
      <c r="F1192" s="41" t="s">
        <v>129</v>
      </c>
      <c r="G1192" s="42" t="s">
        <v>129</v>
      </c>
      <c r="I1192" s="43"/>
      <c r="J1192" s="43"/>
      <c r="K1192" s="44">
        <f t="shared" si="47"/>
        <v>0</v>
      </c>
      <c r="L1192" s="45"/>
      <c r="M1192" s="45"/>
      <c r="N1192" s="44">
        <f t="shared" si="48"/>
        <v>0</v>
      </c>
      <c r="O1192" s="37"/>
    </row>
    <row r="1193" spans="1:15" x14ac:dyDescent="0.2">
      <c r="K1193" s="28">
        <f t="shared" si="47"/>
        <v>0</v>
      </c>
      <c r="N1193" s="28">
        <f>SUM(N1167:N1192)</f>
        <v>2211.92</v>
      </c>
      <c r="O1193" s="62">
        <v>63820</v>
      </c>
    </row>
    <row r="1195" spans="1:15" x14ac:dyDescent="0.2">
      <c r="A1195" s="24">
        <v>387</v>
      </c>
      <c r="C1195" s="68">
        <v>42921</v>
      </c>
      <c r="D1195" s="23" t="s">
        <v>2210</v>
      </c>
      <c r="E1195" s="24">
        <v>3.17</v>
      </c>
      <c r="F1195" s="25" t="s">
        <v>2750</v>
      </c>
      <c r="G1195" s="26" t="s">
        <v>2751</v>
      </c>
      <c r="H1195" s="25">
        <v>1070</v>
      </c>
      <c r="I1195" s="27">
        <v>0.5</v>
      </c>
      <c r="J1195" s="27">
        <v>35460</v>
      </c>
      <c r="K1195" s="28">
        <f t="shared" si="47"/>
        <v>101310</v>
      </c>
      <c r="L1195" s="29">
        <v>140000</v>
      </c>
      <c r="M1195" s="29">
        <v>560</v>
      </c>
      <c r="N1195" s="28">
        <f t="shared" si="48"/>
        <v>560.5</v>
      </c>
    </row>
    <row r="1196" spans="1:15" x14ac:dyDescent="0.2">
      <c r="A1196" s="24" t="s">
        <v>2752</v>
      </c>
      <c r="C1196" s="68">
        <v>42921</v>
      </c>
      <c r="D1196" s="23" t="s">
        <v>2753</v>
      </c>
      <c r="E1196" s="24">
        <v>36.075000000000003</v>
      </c>
      <c r="F1196" s="25" t="s">
        <v>2754</v>
      </c>
      <c r="G1196" s="26" t="s">
        <v>2755</v>
      </c>
      <c r="H1196" s="25">
        <v>1130</v>
      </c>
      <c r="I1196" s="27">
        <v>0.5</v>
      </c>
      <c r="J1196" s="27">
        <v>50560</v>
      </c>
      <c r="K1196" s="28">
        <f t="shared" si="47"/>
        <v>144460</v>
      </c>
      <c r="N1196" s="28">
        <f t="shared" si="48"/>
        <v>0.5</v>
      </c>
    </row>
    <row r="1197" spans="1:15" x14ac:dyDescent="0.2">
      <c r="A1197" s="24">
        <v>388</v>
      </c>
      <c r="C1197" s="68">
        <v>42921</v>
      </c>
      <c r="D1197" s="23" t="s">
        <v>2756</v>
      </c>
      <c r="E1197" s="24">
        <v>1.095</v>
      </c>
      <c r="F1197" s="25" t="s">
        <v>2758</v>
      </c>
      <c r="G1197" s="26" t="s">
        <v>2759</v>
      </c>
      <c r="H1197" s="25">
        <v>1060</v>
      </c>
      <c r="I1197" s="27">
        <v>1</v>
      </c>
      <c r="J1197" s="27">
        <v>5850</v>
      </c>
      <c r="K1197" s="28">
        <f t="shared" si="47"/>
        <v>16710</v>
      </c>
      <c r="L1197" s="29">
        <v>23600</v>
      </c>
      <c r="M1197" s="29">
        <v>94.4</v>
      </c>
      <c r="N1197" s="28">
        <f t="shared" si="48"/>
        <v>95.4</v>
      </c>
    </row>
    <row r="1198" spans="1:15" x14ac:dyDescent="0.2">
      <c r="D1198" s="23" t="s">
        <v>2757</v>
      </c>
      <c r="E1198" s="24">
        <v>0.96879999999999999</v>
      </c>
      <c r="F1198" s="25" t="s">
        <v>129</v>
      </c>
      <c r="G1198" s="26" t="s">
        <v>129</v>
      </c>
      <c r="K1198" s="28">
        <f t="shared" si="47"/>
        <v>0</v>
      </c>
      <c r="N1198" s="28">
        <f t="shared" si="48"/>
        <v>0</v>
      </c>
    </row>
    <row r="1199" spans="1:15" x14ac:dyDescent="0.2">
      <c r="A1199" s="24" t="s">
        <v>2760</v>
      </c>
      <c r="C1199" s="68">
        <v>42921</v>
      </c>
      <c r="D1199" s="23" t="s">
        <v>2276</v>
      </c>
      <c r="E1199" s="24">
        <v>8.0799999999999997E-2</v>
      </c>
      <c r="F1199" s="25" t="s">
        <v>2761</v>
      </c>
      <c r="G1199" s="26" t="s">
        <v>2762</v>
      </c>
      <c r="H1199" s="25">
        <v>2020</v>
      </c>
      <c r="I1199" s="27">
        <v>1</v>
      </c>
      <c r="J1199" s="27">
        <v>19990</v>
      </c>
      <c r="K1199" s="28">
        <f t="shared" si="47"/>
        <v>57110</v>
      </c>
      <c r="N1199" s="28">
        <f t="shared" si="48"/>
        <v>1</v>
      </c>
    </row>
    <row r="1200" spans="1:15" s="41" customFormat="1" x14ac:dyDescent="0.2">
      <c r="A1200" s="40"/>
      <c r="B1200" s="38"/>
      <c r="C1200" s="70"/>
      <c r="D1200" s="39" t="s">
        <v>2275</v>
      </c>
      <c r="E1200" s="40">
        <v>0.36730000000000002</v>
      </c>
      <c r="F1200" s="41" t="s">
        <v>129</v>
      </c>
      <c r="G1200" s="42" t="s">
        <v>129</v>
      </c>
      <c r="I1200" s="43"/>
      <c r="J1200" s="43"/>
      <c r="K1200" s="44">
        <f t="shared" si="47"/>
        <v>0</v>
      </c>
      <c r="L1200" s="45"/>
      <c r="M1200" s="45"/>
      <c r="N1200" s="44">
        <f t="shared" si="48"/>
        <v>0</v>
      </c>
      <c r="O1200" s="37"/>
    </row>
    <row r="1201" spans="1:15" x14ac:dyDescent="0.2">
      <c r="N1201" s="28">
        <f>SUM(N1195:N1200)</f>
        <v>657.4</v>
      </c>
      <c r="O1201" s="62">
        <v>63846</v>
      </c>
    </row>
    <row r="1203" spans="1:15" x14ac:dyDescent="0.2">
      <c r="A1203" s="24">
        <v>389</v>
      </c>
      <c r="C1203" s="68">
        <v>42922</v>
      </c>
      <c r="D1203" s="23" t="s">
        <v>2763</v>
      </c>
      <c r="E1203" s="24">
        <v>0.3085</v>
      </c>
      <c r="F1203" s="25" t="s">
        <v>2765</v>
      </c>
      <c r="G1203" s="26" t="s">
        <v>2766</v>
      </c>
      <c r="H1203" s="25">
        <v>1140</v>
      </c>
      <c r="I1203" s="27">
        <v>1</v>
      </c>
      <c r="J1203" s="27">
        <v>28490</v>
      </c>
      <c r="K1203" s="28">
        <f t="shared" si="47"/>
        <v>81400</v>
      </c>
      <c r="L1203" s="29">
        <v>74000</v>
      </c>
      <c r="M1203" s="29">
        <v>296</v>
      </c>
      <c r="N1203" s="28">
        <f t="shared" si="48"/>
        <v>297</v>
      </c>
    </row>
    <row r="1204" spans="1:15" x14ac:dyDescent="0.2">
      <c r="D1204" s="23" t="s">
        <v>2764</v>
      </c>
      <c r="E1204" s="24">
        <v>0.23780000000000001</v>
      </c>
      <c r="F1204" s="25" t="s">
        <v>129</v>
      </c>
      <c r="G1204" s="26" t="s">
        <v>129</v>
      </c>
      <c r="K1204" s="28">
        <f t="shared" si="47"/>
        <v>0</v>
      </c>
      <c r="N1204" s="28">
        <f t="shared" si="48"/>
        <v>0</v>
      </c>
    </row>
    <row r="1205" spans="1:15" x14ac:dyDescent="0.2">
      <c r="A1205" s="24">
        <v>390</v>
      </c>
      <c r="C1205" s="68">
        <v>42922</v>
      </c>
      <c r="D1205" s="23" t="s">
        <v>2767</v>
      </c>
      <c r="E1205" s="24">
        <v>11.579000000000001</v>
      </c>
      <c r="F1205" s="25" t="s">
        <v>2768</v>
      </c>
      <c r="G1205" s="26" t="s">
        <v>2769</v>
      </c>
      <c r="H1205" s="25">
        <v>2020</v>
      </c>
      <c r="I1205" s="27">
        <v>0.5</v>
      </c>
      <c r="J1205" s="27">
        <v>54510</v>
      </c>
      <c r="K1205" s="28">
        <f t="shared" si="47"/>
        <v>155740</v>
      </c>
      <c r="L1205" s="29">
        <v>172500</v>
      </c>
      <c r="M1205" s="29">
        <v>690</v>
      </c>
      <c r="N1205" s="28">
        <f t="shared" si="48"/>
        <v>690.5</v>
      </c>
    </row>
    <row r="1206" spans="1:15" x14ac:dyDescent="0.2">
      <c r="A1206" s="24" t="s">
        <v>2776</v>
      </c>
      <c r="C1206" s="68">
        <v>42922</v>
      </c>
      <c r="D1206" s="23" t="s">
        <v>2770</v>
      </c>
      <c r="E1206" s="24" t="s">
        <v>2772</v>
      </c>
      <c r="F1206" s="25" t="s">
        <v>2774</v>
      </c>
      <c r="G1206" s="26" t="s">
        <v>2775</v>
      </c>
      <c r="H1206" s="25">
        <v>3010</v>
      </c>
      <c r="I1206" s="27">
        <v>1</v>
      </c>
      <c r="J1206" s="27">
        <v>46370</v>
      </c>
      <c r="K1206" s="28">
        <f t="shared" si="47"/>
        <v>132490</v>
      </c>
      <c r="N1206" s="28">
        <f t="shared" si="48"/>
        <v>1</v>
      </c>
    </row>
    <row r="1207" spans="1:15" s="41" customFormat="1" x14ac:dyDescent="0.2">
      <c r="A1207" s="40"/>
      <c r="B1207" s="38"/>
      <c r="C1207" s="70"/>
      <c r="D1207" s="39" t="s">
        <v>2771</v>
      </c>
      <c r="E1207" s="40" t="s">
        <v>2773</v>
      </c>
      <c r="F1207" s="41" t="s">
        <v>129</v>
      </c>
      <c r="G1207" s="42" t="s">
        <v>129</v>
      </c>
      <c r="I1207" s="43"/>
      <c r="J1207" s="43"/>
      <c r="K1207" s="44">
        <f t="shared" ref="K1207:K1264" si="51">ROUND(J1207/0.35,-1)</f>
        <v>0</v>
      </c>
      <c r="L1207" s="45"/>
      <c r="M1207" s="45"/>
      <c r="N1207" s="44">
        <f t="shared" ref="N1207:N1264" si="52">SUM(I1207+M1207)</f>
        <v>0</v>
      </c>
      <c r="O1207" s="37"/>
    </row>
    <row r="1208" spans="1:15" x14ac:dyDescent="0.2">
      <c r="N1208" s="28">
        <f>SUM(N1203:N1207)</f>
        <v>988.5</v>
      </c>
      <c r="O1208" s="62">
        <v>63849</v>
      </c>
    </row>
    <row r="1209" spans="1:15" x14ac:dyDescent="0.2">
      <c r="F1209" s="47"/>
    </row>
    <row r="1210" spans="1:15" x14ac:dyDescent="0.2">
      <c r="A1210" s="24">
        <v>391</v>
      </c>
      <c r="C1210" s="68">
        <v>42923</v>
      </c>
      <c r="D1210" s="23" t="s">
        <v>2777</v>
      </c>
      <c r="E1210" s="24">
        <v>0.2</v>
      </c>
      <c r="F1210" s="25" t="s">
        <v>2779</v>
      </c>
      <c r="G1210" s="26" t="s">
        <v>2780</v>
      </c>
      <c r="H1210" s="25">
        <v>1080</v>
      </c>
      <c r="I1210" s="27">
        <v>1</v>
      </c>
      <c r="J1210" s="27">
        <v>24600</v>
      </c>
      <c r="K1210" s="28">
        <f t="shared" si="51"/>
        <v>70290</v>
      </c>
      <c r="L1210" s="29">
        <v>53000</v>
      </c>
      <c r="M1210" s="29">
        <v>212</v>
      </c>
      <c r="N1210" s="28">
        <f t="shared" si="52"/>
        <v>213</v>
      </c>
    </row>
    <row r="1211" spans="1:15" x14ac:dyDescent="0.2">
      <c r="D1211" s="23" t="s">
        <v>2778</v>
      </c>
      <c r="E1211" s="24">
        <v>0.2</v>
      </c>
      <c r="F1211" s="25" t="s">
        <v>129</v>
      </c>
      <c r="G1211" s="26" t="s">
        <v>129</v>
      </c>
      <c r="K1211" s="28">
        <f t="shared" si="51"/>
        <v>0</v>
      </c>
      <c r="N1211" s="28">
        <f t="shared" si="52"/>
        <v>0</v>
      </c>
    </row>
    <row r="1212" spans="1:15" x14ac:dyDescent="0.2">
      <c r="A1212" s="24" t="s">
        <v>2781</v>
      </c>
      <c r="C1212" s="68">
        <v>42923</v>
      </c>
      <c r="D1212" s="23" t="s">
        <v>2782</v>
      </c>
      <c r="E1212" s="24">
        <v>3.8620000000000001</v>
      </c>
      <c r="F1212" s="25" t="s">
        <v>2783</v>
      </c>
      <c r="G1212" s="26" t="s">
        <v>2784</v>
      </c>
      <c r="H1212" s="25">
        <v>1100</v>
      </c>
      <c r="I1212" s="27">
        <v>0.5</v>
      </c>
      <c r="J1212" s="27">
        <v>6190</v>
      </c>
      <c r="K1212" s="28">
        <f t="shared" si="51"/>
        <v>17690</v>
      </c>
      <c r="N1212" s="28">
        <f t="shared" si="52"/>
        <v>0.5</v>
      </c>
    </row>
    <row r="1213" spans="1:15" x14ac:dyDescent="0.2">
      <c r="A1213" s="24" t="s">
        <v>2785</v>
      </c>
      <c r="C1213" s="68">
        <v>42923</v>
      </c>
      <c r="D1213" s="23" t="s">
        <v>2786</v>
      </c>
      <c r="E1213" s="24">
        <v>0.26600000000000001</v>
      </c>
      <c r="F1213" s="25" t="s">
        <v>1929</v>
      </c>
      <c r="G1213" s="26" t="s">
        <v>2787</v>
      </c>
      <c r="H1213" s="25">
        <v>3010</v>
      </c>
      <c r="I1213" s="27">
        <v>0.5</v>
      </c>
      <c r="J1213" s="27">
        <v>480</v>
      </c>
      <c r="K1213" s="28">
        <f t="shared" si="51"/>
        <v>1370</v>
      </c>
      <c r="N1213" s="28">
        <f t="shared" si="52"/>
        <v>0.5</v>
      </c>
    </row>
    <row r="1214" spans="1:15" x14ac:dyDescent="0.2">
      <c r="A1214" s="24">
        <v>393</v>
      </c>
      <c r="C1214" s="68">
        <v>42926</v>
      </c>
      <c r="D1214" s="23" t="s">
        <v>2797</v>
      </c>
      <c r="E1214" s="24">
        <v>18.292000000000002</v>
      </c>
      <c r="F1214" s="25" t="s">
        <v>1127</v>
      </c>
      <c r="G1214" s="26" t="s">
        <v>2798</v>
      </c>
      <c r="H1214" s="25">
        <v>1020</v>
      </c>
      <c r="I1214" s="27">
        <v>0.5</v>
      </c>
      <c r="J1214" s="27">
        <v>24330</v>
      </c>
      <c r="K1214" s="28">
        <f t="shared" si="51"/>
        <v>69510</v>
      </c>
      <c r="L1214" s="29">
        <v>80000</v>
      </c>
      <c r="M1214" s="29">
        <v>320</v>
      </c>
      <c r="N1214" s="28">
        <f t="shared" si="52"/>
        <v>320.5</v>
      </c>
    </row>
    <row r="1215" spans="1:15" x14ac:dyDescent="0.2">
      <c r="A1215" s="24">
        <v>395</v>
      </c>
      <c r="C1215" s="68">
        <v>42926</v>
      </c>
      <c r="D1215" s="23" t="s">
        <v>888</v>
      </c>
      <c r="E1215" s="24">
        <v>0.34439999999999998</v>
      </c>
      <c r="F1215" s="25" t="s">
        <v>2799</v>
      </c>
      <c r="G1215" s="26" t="s">
        <v>2800</v>
      </c>
      <c r="H1215" s="25">
        <v>3010</v>
      </c>
      <c r="I1215" s="27">
        <v>0.5</v>
      </c>
      <c r="J1215" s="27">
        <v>43290</v>
      </c>
      <c r="K1215" s="28">
        <f t="shared" si="51"/>
        <v>123690</v>
      </c>
      <c r="L1215" s="29">
        <v>110000</v>
      </c>
      <c r="M1215" s="29">
        <v>440</v>
      </c>
      <c r="N1215" s="28">
        <f t="shared" si="52"/>
        <v>440.5</v>
      </c>
    </row>
    <row r="1216" spans="1:15" x14ac:dyDescent="0.2">
      <c r="A1216" s="24">
        <v>396</v>
      </c>
      <c r="C1216" s="68">
        <v>42926</v>
      </c>
      <c r="D1216" s="23" t="s">
        <v>2801</v>
      </c>
      <c r="E1216" s="24">
        <v>5.4969000000000001</v>
      </c>
      <c r="F1216" s="25" t="s">
        <v>2803</v>
      </c>
      <c r="G1216" s="26" t="s">
        <v>2804</v>
      </c>
      <c r="H1216" s="25">
        <v>1070</v>
      </c>
      <c r="I1216" s="27">
        <v>1</v>
      </c>
      <c r="J1216" s="27">
        <v>9990</v>
      </c>
      <c r="K1216" s="28">
        <f t="shared" si="51"/>
        <v>28540</v>
      </c>
      <c r="L1216" s="29">
        <v>55000</v>
      </c>
      <c r="M1216" s="29">
        <v>220</v>
      </c>
      <c r="N1216" s="28">
        <f t="shared" si="52"/>
        <v>221</v>
      </c>
    </row>
    <row r="1217" spans="1:15" x14ac:dyDescent="0.2">
      <c r="D1217" s="23" t="s">
        <v>2802</v>
      </c>
      <c r="E1217" s="24">
        <v>5.1810999999999998</v>
      </c>
      <c r="F1217" s="25" t="s">
        <v>129</v>
      </c>
      <c r="G1217" s="26" t="s">
        <v>129</v>
      </c>
      <c r="K1217" s="28">
        <f t="shared" si="51"/>
        <v>0</v>
      </c>
      <c r="N1217" s="28">
        <f t="shared" si="52"/>
        <v>0</v>
      </c>
    </row>
    <row r="1219" spans="1:15" x14ac:dyDescent="0.2">
      <c r="A1219" s="24">
        <v>394</v>
      </c>
      <c r="C1219" s="68">
        <v>42926</v>
      </c>
      <c r="D1219" s="23" t="s">
        <v>2808</v>
      </c>
      <c r="E1219" s="24">
        <v>45.034999999999997</v>
      </c>
      <c r="F1219" s="25" t="s">
        <v>2809</v>
      </c>
      <c r="G1219" s="26" t="s">
        <v>2810</v>
      </c>
      <c r="H1219" s="25">
        <v>1210</v>
      </c>
      <c r="I1219" s="27">
        <v>0.5</v>
      </c>
      <c r="J1219" s="27">
        <v>46690</v>
      </c>
      <c r="K1219" s="28">
        <f t="shared" si="51"/>
        <v>133400</v>
      </c>
      <c r="L1219" s="29">
        <v>115000</v>
      </c>
      <c r="M1219" s="29">
        <v>460</v>
      </c>
      <c r="N1219" s="28">
        <f t="shared" si="52"/>
        <v>460.5</v>
      </c>
    </row>
    <row r="1220" spans="1:15" x14ac:dyDescent="0.2">
      <c r="A1220" s="24" t="s">
        <v>2811</v>
      </c>
      <c r="C1220" s="68">
        <v>42927</v>
      </c>
      <c r="D1220" s="23" t="s">
        <v>2812</v>
      </c>
      <c r="E1220" s="24">
        <v>0.31840000000000002</v>
      </c>
      <c r="F1220" s="25" t="s">
        <v>2814</v>
      </c>
      <c r="G1220" s="26" t="s">
        <v>2815</v>
      </c>
      <c r="H1220" s="25">
        <v>2040</v>
      </c>
      <c r="I1220" s="27">
        <v>1</v>
      </c>
      <c r="J1220" s="27">
        <v>32630</v>
      </c>
      <c r="K1220" s="28">
        <f t="shared" si="51"/>
        <v>93230</v>
      </c>
      <c r="N1220" s="28">
        <f t="shared" si="52"/>
        <v>1</v>
      </c>
    </row>
    <row r="1221" spans="1:15" x14ac:dyDescent="0.2">
      <c r="D1221" s="23" t="s">
        <v>2813</v>
      </c>
      <c r="E1221" s="24">
        <v>0.2288</v>
      </c>
      <c r="F1221" s="25" t="s">
        <v>129</v>
      </c>
      <c r="G1221" s="26" t="s">
        <v>129</v>
      </c>
      <c r="K1221" s="28">
        <f t="shared" si="51"/>
        <v>0</v>
      </c>
      <c r="N1221" s="28">
        <f t="shared" si="52"/>
        <v>0</v>
      </c>
    </row>
    <row r="1222" spans="1:15" s="41" customFormat="1" x14ac:dyDescent="0.2">
      <c r="A1222" s="40" t="s">
        <v>2816</v>
      </c>
      <c r="B1222" s="38"/>
      <c r="C1222" s="70">
        <v>42927</v>
      </c>
      <c r="D1222" s="39" t="s">
        <v>2817</v>
      </c>
      <c r="E1222" s="40">
        <v>0.2</v>
      </c>
      <c r="F1222" s="41" t="s">
        <v>2818</v>
      </c>
      <c r="G1222" s="42" t="s">
        <v>2819</v>
      </c>
      <c r="H1222" s="41">
        <v>1190</v>
      </c>
      <c r="I1222" s="43">
        <v>0.5</v>
      </c>
      <c r="J1222" s="43">
        <v>29370</v>
      </c>
      <c r="K1222" s="44">
        <f t="shared" si="51"/>
        <v>83910</v>
      </c>
      <c r="L1222" s="45"/>
      <c r="M1222" s="45"/>
      <c r="N1222" s="44">
        <f t="shared" si="52"/>
        <v>0.5</v>
      </c>
      <c r="O1222" s="37"/>
    </row>
    <row r="1223" spans="1:15" x14ac:dyDescent="0.2">
      <c r="N1223" s="28">
        <f>SUM(N1210:N1222)</f>
        <v>1658</v>
      </c>
      <c r="O1223" s="62">
        <v>63890</v>
      </c>
    </row>
    <row r="1225" spans="1:15" x14ac:dyDescent="0.2">
      <c r="A1225" s="24">
        <v>392</v>
      </c>
      <c r="C1225" s="68">
        <v>42926</v>
      </c>
      <c r="D1225" s="23" t="s">
        <v>1669</v>
      </c>
      <c r="E1225" s="24">
        <v>1.244</v>
      </c>
      <c r="F1225" s="25" t="s">
        <v>2795</v>
      </c>
      <c r="G1225" s="26" t="s">
        <v>2796</v>
      </c>
      <c r="H1225" s="25">
        <v>1070</v>
      </c>
      <c r="I1225" s="27">
        <v>3</v>
      </c>
      <c r="J1225" s="27">
        <v>41530</v>
      </c>
      <c r="K1225" s="28">
        <f t="shared" ref="K1225:K1231" si="53">ROUND(J1225/0.35,-1)</f>
        <v>118660</v>
      </c>
      <c r="L1225" s="29">
        <v>5000</v>
      </c>
      <c r="M1225" s="29">
        <f>SUM(L1225*0.004)</f>
        <v>20</v>
      </c>
      <c r="N1225" s="28">
        <f t="shared" ref="N1225:N1231" si="54">SUM(I1225+M1225)</f>
        <v>23</v>
      </c>
      <c r="O1225" s="80"/>
    </row>
    <row r="1226" spans="1:15" x14ac:dyDescent="0.2">
      <c r="D1226" s="23" t="s">
        <v>1670</v>
      </c>
      <c r="E1226" s="24">
        <v>1</v>
      </c>
      <c r="F1226" s="25" t="s">
        <v>129</v>
      </c>
      <c r="G1226" s="26" t="s">
        <v>129</v>
      </c>
      <c r="K1226" s="28">
        <f t="shared" si="53"/>
        <v>0</v>
      </c>
      <c r="N1226" s="28">
        <f t="shared" si="54"/>
        <v>0</v>
      </c>
      <c r="O1226" s="80"/>
    </row>
    <row r="1227" spans="1:15" x14ac:dyDescent="0.2">
      <c r="D1227" s="23" t="s">
        <v>1671</v>
      </c>
      <c r="E1227" s="24">
        <v>1</v>
      </c>
      <c r="F1227" s="25" t="s">
        <v>129</v>
      </c>
      <c r="G1227" s="26" t="s">
        <v>129</v>
      </c>
      <c r="K1227" s="28">
        <f t="shared" si="53"/>
        <v>0</v>
      </c>
      <c r="N1227" s="28">
        <f t="shared" si="54"/>
        <v>0</v>
      </c>
      <c r="O1227" s="80"/>
    </row>
    <row r="1228" spans="1:15" x14ac:dyDescent="0.2">
      <c r="D1228" s="23" t="s">
        <v>2794</v>
      </c>
      <c r="E1228" s="24">
        <v>1</v>
      </c>
      <c r="F1228" s="25" t="s">
        <v>129</v>
      </c>
      <c r="G1228" s="26" t="s">
        <v>129</v>
      </c>
      <c r="K1228" s="28">
        <f t="shared" si="53"/>
        <v>0</v>
      </c>
      <c r="N1228" s="28">
        <f t="shared" si="54"/>
        <v>0</v>
      </c>
      <c r="O1228" s="80"/>
    </row>
    <row r="1229" spans="1:15" x14ac:dyDescent="0.2">
      <c r="D1229" s="23" t="s">
        <v>1673</v>
      </c>
      <c r="E1229" s="24">
        <v>1</v>
      </c>
      <c r="F1229" s="25" t="s">
        <v>129</v>
      </c>
      <c r="G1229" s="26" t="s">
        <v>129</v>
      </c>
      <c r="K1229" s="28">
        <f t="shared" si="53"/>
        <v>0</v>
      </c>
      <c r="N1229" s="28">
        <f t="shared" si="54"/>
        <v>0</v>
      </c>
      <c r="O1229" s="80"/>
    </row>
    <row r="1230" spans="1:15" x14ac:dyDescent="0.2">
      <c r="D1230" s="23" t="s">
        <v>1674</v>
      </c>
      <c r="E1230" s="24">
        <v>1</v>
      </c>
      <c r="F1230" s="25" t="s">
        <v>129</v>
      </c>
      <c r="G1230" s="26" t="s">
        <v>129</v>
      </c>
      <c r="K1230" s="28">
        <f t="shared" si="53"/>
        <v>0</v>
      </c>
      <c r="N1230" s="28">
        <f t="shared" si="54"/>
        <v>0</v>
      </c>
      <c r="O1230" s="80"/>
    </row>
    <row r="1231" spans="1:15" x14ac:dyDescent="0.2">
      <c r="A1231" s="24" t="s">
        <v>2805</v>
      </c>
      <c r="C1231" s="68">
        <v>42926</v>
      </c>
      <c r="D1231" s="23" t="s">
        <v>2806</v>
      </c>
      <c r="E1231" s="24">
        <v>104.404</v>
      </c>
      <c r="F1231" s="25" t="s">
        <v>2793</v>
      </c>
      <c r="G1231" s="26" t="s">
        <v>2807</v>
      </c>
      <c r="H1231" s="25">
        <v>1040</v>
      </c>
      <c r="I1231" s="27">
        <v>0.5</v>
      </c>
      <c r="J1231" s="27">
        <v>14400</v>
      </c>
      <c r="K1231" s="28">
        <f t="shared" si="53"/>
        <v>41140</v>
      </c>
      <c r="N1231" s="28">
        <f t="shared" si="54"/>
        <v>0.5</v>
      </c>
      <c r="O1231" s="81"/>
    </row>
    <row r="1232" spans="1:15" x14ac:dyDescent="0.2">
      <c r="K1232" s="28">
        <f t="shared" si="51"/>
        <v>0</v>
      </c>
      <c r="N1232" s="28">
        <f t="shared" si="52"/>
        <v>0</v>
      </c>
      <c r="O1232" s="81"/>
    </row>
    <row r="1233" spans="1:15" x14ac:dyDescent="0.2">
      <c r="A1233" s="24">
        <v>397</v>
      </c>
      <c r="C1233" s="68">
        <v>42927</v>
      </c>
      <c r="D1233" s="23" t="s">
        <v>2821</v>
      </c>
      <c r="E1233" s="24" t="s">
        <v>636</v>
      </c>
      <c r="F1233" s="25" t="s">
        <v>2822</v>
      </c>
      <c r="G1233" s="26" t="s">
        <v>2823</v>
      </c>
      <c r="H1233" s="25">
        <v>1140</v>
      </c>
      <c r="I1233" s="27">
        <v>0.5</v>
      </c>
      <c r="J1233" s="27">
        <v>10730</v>
      </c>
      <c r="K1233" s="28">
        <f t="shared" si="51"/>
        <v>30660</v>
      </c>
      <c r="L1233" s="29">
        <v>17000</v>
      </c>
      <c r="M1233" s="29">
        <v>68</v>
      </c>
      <c r="N1233" s="28">
        <f t="shared" si="52"/>
        <v>68.5</v>
      </c>
      <c r="O1233" s="81"/>
    </row>
    <row r="1234" spans="1:15" x14ac:dyDescent="0.2">
      <c r="A1234" s="24" t="s">
        <v>2820</v>
      </c>
      <c r="C1234" s="68">
        <v>42927</v>
      </c>
      <c r="D1234" s="23" t="s">
        <v>446</v>
      </c>
      <c r="E1234" s="24">
        <v>1.6324000000000001</v>
      </c>
      <c r="F1234" s="25" t="s">
        <v>449</v>
      </c>
      <c r="G1234" s="26" t="s">
        <v>324</v>
      </c>
      <c r="H1234" s="25">
        <v>1720</v>
      </c>
      <c r="I1234" s="27">
        <v>1</v>
      </c>
      <c r="J1234" s="27">
        <v>1720</v>
      </c>
      <c r="K1234" s="28">
        <f t="shared" si="51"/>
        <v>4910</v>
      </c>
      <c r="N1234" s="28">
        <f t="shared" si="52"/>
        <v>1</v>
      </c>
      <c r="O1234" s="81"/>
    </row>
    <row r="1235" spans="1:15" x14ac:dyDescent="0.2">
      <c r="D1235" s="23" t="s">
        <v>445</v>
      </c>
      <c r="F1235" s="25" t="s">
        <v>129</v>
      </c>
      <c r="K1235" s="28">
        <f t="shared" si="51"/>
        <v>0</v>
      </c>
      <c r="N1235" s="28">
        <f t="shared" si="52"/>
        <v>0</v>
      </c>
    </row>
    <row r="1236" spans="1:15" x14ac:dyDescent="0.2">
      <c r="A1236" s="24">
        <v>398</v>
      </c>
      <c r="C1236" s="68">
        <v>42928</v>
      </c>
      <c r="D1236" s="23" t="s">
        <v>2824</v>
      </c>
      <c r="E1236" s="24">
        <v>10</v>
      </c>
      <c r="F1236" s="25" t="s">
        <v>2826</v>
      </c>
      <c r="G1236" s="26" t="s">
        <v>2827</v>
      </c>
      <c r="H1236" s="25">
        <v>1030</v>
      </c>
      <c r="I1236" s="27">
        <v>1</v>
      </c>
      <c r="J1236" s="27">
        <v>62760</v>
      </c>
      <c r="K1236" s="28">
        <f t="shared" si="51"/>
        <v>179310</v>
      </c>
      <c r="L1236" s="29">
        <v>139000</v>
      </c>
      <c r="M1236" s="29">
        <v>556</v>
      </c>
      <c r="N1236" s="28">
        <f t="shared" si="52"/>
        <v>557</v>
      </c>
    </row>
    <row r="1237" spans="1:15" x14ac:dyDescent="0.2">
      <c r="D1237" s="23" t="s">
        <v>2825</v>
      </c>
      <c r="E1237" s="24">
        <v>2.0619999999999998</v>
      </c>
      <c r="F1237" s="25" t="s">
        <v>129</v>
      </c>
      <c r="G1237" s="26" t="s">
        <v>129</v>
      </c>
      <c r="K1237" s="28">
        <f t="shared" si="51"/>
        <v>0</v>
      </c>
      <c r="N1237" s="28">
        <f t="shared" si="52"/>
        <v>0</v>
      </c>
    </row>
    <row r="1238" spans="1:15" s="41" customFormat="1" x14ac:dyDescent="0.2">
      <c r="A1238" s="40">
        <v>399</v>
      </c>
      <c r="B1238" s="38"/>
      <c r="C1238" s="70">
        <v>42928</v>
      </c>
      <c r="D1238" s="39" t="s">
        <v>2828</v>
      </c>
      <c r="E1238" s="40">
        <v>133.88200000000001</v>
      </c>
      <c r="F1238" s="41" t="s">
        <v>2829</v>
      </c>
      <c r="G1238" s="42" t="s">
        <v>2830</v>
      </c>
      <c r="H1238" s="41">
        <v>1080</v>
      </c>
      <c r="I1238" s="43">
        <v>0.5</v>
      </c>
      <c r="J1238" s="43"/>
      <c r="K1238" s="44">
        <f t="shared" si="51"/>
        <v>0</v>
      </c>
      <c r="L1238" s="45">
        <v>401646</v>
      </c>
      <c r="M1238" s="45">
        <v>1607.3</v>
      </c>
      <c r="N1238" s="44">
        <f t="shared" si="52"/>
        <v>1607.8</v>
      </c>
      <c r="O1238" s="37"/>
    </row>
    <row r="1239" spans="1:15" x14ac:dyDescent="0.2">
      <c r="E1239" s="127"/>
      <c r="N1239" s="28">
        <f>SUM(N1225:N1238)</f>
        <v>2257.8000000000002</v>
      </c>
      <c r="O1239" s="62">
        <v>63912</v>
      </c>
    </row>
    <row r="1240" spans="1:15" x14ac:dyDescent="0.2">
      <c r="E1240" s="127"/>
    </row>
    <row r="1241" spans="1:15" x14ac:dyDescent="0.2">
      <c r="A1241" s="24" t="s">
        <v>2788</v>
      </c>
      <c r="C1241" s="68">
        <v>42923</v>
      </c>
      <c r="D1241" s="23" t="s">
        <v>2789</v>
      </c>
      <c r="E1241" s="24">
        <v>0.26500000000000001</v>
      </c>
      <c r="F1241" s="25" t="s">
        <v>2792</v>
      </c>
      <c r="G1241" s="26" t="s">
        <v>2793</v>
      </c>
      <c r="H1241" s="25">
        <v>1190</v>
      </c>
      <c r="I1241" s="27">
        <v>1.5</v>
      </c>
      <c r="J1241" s="27">
        <v>28980</v>
      </c>
      <c r="K1241" s="28">
        <f>ROUND(J1241/0.35,-1)</f>
        <v>82800</v>
      </c>
      <c r="N1241" s="28">
        <f>SUM(I1241+M1241)</f>
        <v>1.5</v>
      </c>
      <c r="O1241" s="79"/>
    </row>
    <row r="1242" spans="1:15" x14ac:dyDescent="0.2">
      <c r="D1242" s="23" t="s">
        <v>2790</v>
      </c>
      <c r="E1242" s="24">
        <v>0.15</v>
      </c>
      <c r="F1242" s="25" t="s">
        <v>129</v>
      </c>
      <c r="G1242" s="25" t="s">
        <v>129</v>
      </c>
      <c r="K1242" s="28">
        <f>ROUND(J1242/0.35,-1)</f>
        <v>0</v>
      </c>
      <c r="N1242" s="28">
        <f>SUM(I1242+M1242)</f>
        <v>0</v>
      </c>
    </row>
    <row r="1243" spans="1:15" x14ac:dyDescent="0.2">
      <c r="D1243" s="23" t="s">
        <v>2791</v>
      </c>
      <c r="E1243" s="24">
        <v>0.15</v>
      </c>
      <c r="F1243" s="25" t="s">
        <v>129</v>
      </c>
      <c r="G1243" s="25" t="s">
        <v>129</v>
      </c>
      <c r="K1243" s="28">
        <f>ROUND(J1243/0.35,-1)</f>
        <v>0</v>
      </c>
      <c r="N1243" s="28">
        <f>SUM(I1243+M1243)</f>
        <v>0</v>
      </c>
    </row>
    <row r="1244" spans="1:15" x14ac:dyDescent="0.2">
      <c r="A1244" s="24">
        <v>400</v>
      </c>
      <c r="C1244" s="68">
        <v>42928</v>
      </c>
      <c r="D1244" s="23" t="s">
        <v>2831</v>
      </c>
      <c r="E1244" s="24">
        <v>5</v>
      </c>
      <c r="F1244" s="25" t="s">
        <v>2833</v>
      </c>
      <c r="G1244" s="26" t="s">
        <v>2834</v>
      </c>
      <c r="H1244" s="25">
        <v>1070</v>
      </c>
      <c r="I1244" s="27">
        <v>1</v>
      </c>
      <c r="J1244" s="27">
        <v>35610</v>
      </c>
      <c r="K1244" s="28">
        <f t="shared" si="51"/>
        <v>101740</v>
      </c>
      <c r="L1244" s="29">
        <v>130000</v>
      </c>
      <c r="M1244" s="29">
        <v>520</v>
      </c>
      <c r="N1244" s="28">
        <f t="shared" si="52"/>
        <v>521</v>
      </c>
    </row>
    <row r="1245" spans="1:15" x14ac:dyDescent="0.2">
      <c r="D1245" s="23" t="s">
        <v>2832</v>
      </c>
      <c r="E1245" s="24">
        <v>2.5739999999999998</v>
      </c>
      <c r="F1245" s="25" t="s">
        <v>129</v>
      </c>
      <c r="G1245" s="26" t="s">
        <v>129</v>
      </c>
      <c r="K1245" s="28">
        <f t="shared" si="51"/>
        <v>0</v>
      </c>
      <c r="N1245" s="28">
        <f t="shared" si="52"/>
        <v>0</v>
      </c>
    </row>
    <row r="1246" spans="1:15" x14ac:dyDescent="0.2">
      <c r="A1246" s="24">
        <v>401</v>
      </c>
      <c r="C1246" s="68">
        <v>42929</v>
      </c>
      <c r="D1246" s="23" t="s">
        <v>874</v>
      </c>
      <c r="E1246" s="24">
        <v>0.17219999999999999</v>
      </c>
      <c r="F1246" s="25" t="s">
        <v>875</v>
      </c>
      <c r="G1246" s="26" t="s">
        <v>2835</v>
      </c>
      <c r="H1246" s="25">
        <v>2050</v>
      </c>
      <c r="I1246" s="27">
        <v>0.5</v>
      </c>
      <c r="J1246" s="27">
        <v>23340</v>
      </c>
      <c r="K1246" s="28">
        <f t="shared" si="51"/>
        <v>66690</v>
      </c>
      <c r="L1246" s="29">
        <v>65000</v>
      </c>
      <c r="M1246" s="29">
        <f>L1246*0.004</f>
        <v>260</v>
      </c>
      <c r="N1246" s="28">
        <f t="shared" si="52"/>
        <v>260.5</v>
      </c>
    </row>
    <row r="1247" spans="1:15" x14ac:dyDescent="0.2">
      <c r="A1247" s="24">
        <v>402</v>
      </c>
      <c r="C1247" s="68">
        <v>42929</v>
      </c>
      <c r="D1247" s="23" t="s">
        <v>2836</v>
      </c>
      <c r="E1247" s="24">
        <v>5.0999999999999996</v>
      </c>
      <c r="F1247" s="25" t="s">
        <v>2837</v>
      </c>
      <c r="G1247" s="26" t="s">
        <v>2838</v>
      </c>
      <c r="H1247" s="25">
        <v>1150</v>
      </c>
      <c r="I1247" s="27">
        <v>0.5</v>
      </c>
      <c r="J1247" s="27">
        <v>4120</v>
      </c>
      <c r="K1247" s="28">
        <f t="shared" si="51"/>
        <v>11770</v>
      </c>
      <c r="L1247" s="29">
        <v>18000</v>
      </c>
      <c r="M1247" s="29">
        <v>72</v>
      </c>
      <c r="N1247" s="28">
        <f t="shared" si="52"/>
        <v>72.5</v>
      </c>
    </row>
    <row r="1248" spans="1:15" x14ac:dyDescent="0.2">
      <c r="A1248" s="24">
        <v>403</v>
      </c>
      <c r="C1248" s="68">
        <v>42929</v>
      </c>
      <c r="D1248" s="23" t="s">
        <v>1460</v>
      </c>
      <c r="E1248" s="24">
        <v>1.8480000000000001</v>
      </c>
      <c r="F1248" s="25" t="s">
        <v>1462</v>
      </c>
      <c r="G1248" s="26" t="s">
        <v>2839</v>
      </c>
      <c r="H1248" s="25">
        <v>1030</v>
      </c>
      <c r="I1248" s="27">
        <v>0.5</v>
      </c>
      <c r="J1248" s="27">
        <v>58240</v>
      </c>
      <c r="K1248" s="28">
        <f t="shared" si="51"/>
        <v>166400</v>
      </c>
      <c r="L1248" s="29">
        <v>234900</v>
      </c>
      <c r="M1248" s="29">
        <f>L1248*0.004</f>
        <v>939.6</v>
      </c>
      <c r="N1248" s="28">
        <f t="shared" si="52"/>
        <v>940.1</v>
      </c>
    </row>
    <row r="1249" spans="1:15" x14ac:dyDescent="0.2">
      <c r="A1249" s="24" t="s">
        <v>2840</v>
      </c>
      <c r="C1249" s="68">
        <v>42929</v>
      </c>
      <c r="D1249" s="23" t="s">
        <v>2841</v>
      </c>
      <c r="E1249" s="24" t="s">
        <v>2842</v>
      </c>
      <c r="F1249" s="25" t="s">
        <v>2843</v>
      </c>
      <c r="G1249" s="26" t="s">
        <v>2844</v>
      </c>
      <c r="H1249" s="25">
        <v>1060</v>
      </c>
      <c r="I1249" s="27">
        <v>0.5</v>
      </c>
      <c r="J1249" s="27">
        <v>15790</v>
      </c>
      <c r="K1249" s="28">
        <f t="shared" si="51"/>
        <v>45110</v>
      </c>
      <c r="N1249" s="28">
        <f t="shared" si="52"/>
        <v>0.5</v>
      </c>
    </row>
    <row r="1250" spans="1:15" x14ac:dyDescent="0.2">
      <c r="A1250" s="24" t="s">
        <v>2845</v>
      </c>
      <c r="C1250" s="68">
        <v>42929</v>
      </c>
      <c r="D1250" s="23" t="s">
        <v>2846</v>
      </c>
      <c r="E1250" s="24">
        <v>0.15759999999999999</v>
      </c>
      <c r="F1250" s="25" t="s">
        <v>2849</v>
      </c>
      <c r="G1250" s="26" t="s">
        <v>2850</v>
      </c>
      <c r="H1250" s="25">
        <v>1050</v>
      </c>
      <c r="I1250" s="27">
        <v>1.5</v>
      </c>
      <c r="J1250" s="27">
        <v>46670</v>
      </c>
      <c r="K1250" s="28">
        <f t="shared" si="51"/>
        <v>133340</v>
      </c>
      <c r="N1250" s="28">
        <f t="shared" si="52"/>
        <v>1.5</v>
      </c>
    </row>
    <row r="1251" spans="1:15" x14ac:dyDescent="0.2">
      <c r="D1251" s="23" t="s">
        <v>2847</v>
      </c>
      <c r="E1251" s="24">
        <v>0.19700000000000001</v>
      </c>
      <c r="F1251" s="25" t="s">
        <v>129</v>
      </c>
      <c r="G1251" s="26" t="s">
        <v>129</v>
      </c>
      <c r="K1251" s="28">
        <f t="shared" si="51"/>
        <v>0</v>
      </c>
      <c r="N1251" s="28">
        <f t="shared" si="52"/>
        <v>0</v>
      </c>
    </row>
    <row r="1252" spans="1:15" s="41" customFormat="1" x14ac:dyDescent="0.2">
      <c r="A1252" s="40"/>
      <c r="B1252" s="38"/>
      <c r="C1252" s="70"/>
      <c r="D1252" s="39" t="s">
        <v>2848</v>
      </c>
      <c r="E1252" s="40">
        <v>0.14399999999999999</v>
      </c>
      <c r="F1252" s="41" t="s">
        <v>129</v>
      </c>
      <c r="G1252" s="42" t="s">
        <v>129</v>
      </c>
      <c r="I1252" s="43"/>
      <c r="J1252" s="43"/>
      <c r="K1252" s="44">
        <f t="shared" si="51"/>
        <v>0</v>
      </c>
      <c r="L1252" s="45"/>
      <c r="M1252" s="45"/>
      <c r="N1252" s="44">
        <f t="shared" si="52"/>
        <v>0</v>
      </c>
      <c r="O1252" s="37"/>
    </row>
    <row r="1253" spans="1:15" x14ac:dyDescent="0.2">
      <c r="N1253" s="28">
        <f>SUM(N1241:N1252)</f>
        <v>1797.6</v>
      </c>
      <c r="O1253" s="62">
        <v>63920</v>
      </c>
    </row>
    <row r="1255" spans="1:15" x14ac:dyDescent="0.2">
      <c r="A1255" s="24" t="s">
        <v>2858</v>
      </c>
      <c r="C1255" s="68">
        <v>42929</v>
      </c>
      <c r="D1255" s="23" t="s">
        <v>2851</v>
      </c>
      <c r="E1255" s="24" t="s">
        <v>2853</v>
      </c>
      <c r="F1255" s="25" t="s">
        <v>2855</v>
      </c>
      <c r="G1255" s="26" t="s">
        <v>2856</v>
      </c>
      <c r="H1255" s="25">
        <v>3010</v>
      </c>
      <c r="I1255" s="27">
        <v>1</v>
      </c>
      <c r="J1255" s="27">
        <v>6780</v>
      </c>
      <c r="K1255" s="28">
        <f t="shared" si="51"/>
        <v>19370</v>
      </c>
      <c r="N1255" s="28">
        <f t="shared" si="52"/>
        <v>1</v>
      </c>
    </row>
    <row r="1256" spans="1:15" x14ac:dyDescent="0.2">
      <c r="D1256" s="23" t="s">
        <v>2852</v>
      </c>
      <c r="E1256" s="24" t="s">
        <v>2854</v>
      </c>
      <c r="F1256" s="25" t="s">
        <v>129</v>
      </c>
      <c r="G1256" s="26" t="s">
        <v>129</v>
      </c>
      <c r="K1256" s="28">
        <f t="shared" si="51"/>
        <v>0</v>
      </c>
      <c r="N1256" s="28">
        <f t="shared" si="52"/>
        <v>0</v>
      </c>
    </row>
    <row r="1257" spans="1:15" x14ac:dyDescent="0.2">
      <c r="A1257" s="24" t="s">
        <v>2857</v>
      </c>
      <c r="C1257" s="68">
        <v>42929</v>
      </c>
      <c r="D1257" s="23" t="s">
        <v>2859</v>
      </c>
      <c r="E1257" s="24">
        <v>0.122</v>
      </c>
      <c r="F1257" s="25" t="s">
        <v>2860</v>
      </c>
      <c r="G1257" s="26" t="s">
        <v>2861</v>
      </c>
      <c r="H1257" s="25">
        <v>3010</v>
      </c>
      <c r="I1257" s="27">
        <v>0.5</v>
      </c>
      <c r="J1257" s="27">
        <v>13750</v>
      </c>
      <c r="K1257" s="28">
        <f t="shared" si="51"/>
        <v>39290</v>
      </c>
      <c r="N1257" s="28">
        <f t="shared" si="52"/>
        <v>0.5</v>
      </c>
    </row>
    <row r="1258" spans="1:15" x14ac:dyDescent="0.2">
      <c r="A1258" s="24" t="s">
        <v>2865</v>
      </c>
      <c r="C1258" s="68">
        <v>42929</v>
      </c>
      <c r="D1258" s="23" t="s">
        <v>2862</v>
      </c>
      <c r="E1258" s="24">
        <v>0.5625</v>
      </c>
      <c r="F1258" s="25" t="s">
        <v>2863</v>
      </c>
      <c r="G1258" s="26" t="s">
        <v>2864</v>
      </c>
      <c r="H1258" s="25">
        <v>1040</v>
      </c>
      <c r="I1258" s="27">
        <v>0.5</v>
      </c>
      <c r="J1258" s="27">
        <v>33630</v>
      </c>
      <c r="K1258" s="28">
        <f t="shared" si="51"/>
        <v>96090</v>
      </c>
      <c r="N1258" s="28">
        <f t="shared" si="52"/>
        <v>0.5</v>
      </c>
    </row>
    <row r="1259" spans="1:15" x14ac:dyDescent="0.2">
      <c r="A1259" s="24" t="s">
        <v>2866</v>
      </c>
      <c r="C1259" s="68">
        <v>42929</v>
      </c>
      <c r="D1259" s="23" t="s">
        <v>2682</v>
      </c>
      <c r="E1259" s="24">
        <v>1.89</v>
      </c>
      <c r="F1259" s="25" t="s">
        <v>2684</v>
      </c>
      <c r="G1259" s="26" t="s">
        <v>2867</v>
      </c>
      <c r="H1259" s="25">
        <v>1220</v>
      </c>
      <c r="I1259" s="27">
        <v>0.5</v>
      </c>
      <c r="J1259" s="27">
        <v>27650</v>
      </c>
      <c r="K1259" s="28">
        <f t="shared" si="51"/>
        <v>79000</v>
      </c>
      <c r="N1259" s="28">
        <f t="shared" si="52"/>
        <v>0.5</v>
      </c>
    </row>
    <row r="1260" spans="1:15" x14ac:dyDescent="0.2">
      <c r="A1260" s="24">
        <v>404</v>
      </c>
      <c r="C1260" s="68">
        <v>42930</v>
      </c>
      <c r="D1260" s="23" t="s">
        <v>2868</v>
      </c>
      <c r="E1260" s="24">
        <v>8.7390000000000008</v>
      </c>
      <c r="F1260" s="25" t="s">
        <v>2869</v>
      </c>
      <c r="G1260" s="26" t="s">
        <v>2870</v>
      </c>
      <c r="H1260" s="25">
        <v>1100</v>
      </c>
      <c r="I1260" s="27">
        <v>0.5</v>
      </c>
      <c r="J1260" s="27">
        <v>40070</v>
      </c>
      <c r="K1260" s="28">
        <f t="shared" si="51"/>
        <v>114490</v>
      </c>
      <c r="L1260" s="29">
        <v>135090</v>
      </c>
      <c r="M1260" s="29">
        <f>L1260*0.004</f>
        <v>540.36</v>
      </c>
      <c r="N1260" s="28">
        <f t="shared" si="52"/>
        <v>540.86</v>
      </c>
      <c r="O1260" s="82" t="s">
        <v>2883</v>
      </c>
    </row>
    <row r="1261" spans="1:15" x14ac:dyDescent="0.2">
      <c r="A1261" s="24" t="s">
        <v>2871</v>
      </c>
      <c r="C1261" s="68">
        <v>42933</v>
      </c>
      <c r="D1261" s="23" t="s">
        <v>2841</v>
      </c>
      <c r="E1261" s="24">
        <v>0.22270000000000001</v>
      </c>
      <c r="F1261" s="25" t="s">
        <v>2844</v>
      </c>
      <c r="G1261" s="26" t="s">
        <v>2872</v>
      </c>
      <c r="H1261" s="25">
        <v>1060</v>
      </c>
      <c r="I1261" s="27">
        <v>0.5</v>
      </c>
      <c r="J1261" s="27">
        <v>15790</v>
      </c>
      <c r="K1261" s="28">
        <f t="shared" si="51"/>
        <v>45110</v>
      </c>
      <c r="N1261" s="28">
        <f t="shared" si="52"/>
        <v>0.5</v>
      </c>
      <c r="O1261" s="82"/>
    </row>
    <row r="1262" spans="1:15" x14ac:dyDescent="0.2">
      <c r="A1262" s="24" t="s">
        <v>2873</v>
      </c>
      <c r="C1262" s="68">
        <v>42933</v>
      </c>
      <c r="D1262" s="23" t="s">
        <v>2874</v>
      </c>
      <c r="E1262" s="24">
        <v>0.24429999999999999</v>
      </c>
      <c r="F1262" s="25" t="s">
        <v>2875</v>
      </c>
      <c r="G1262" s="26" t="s">
        <v>2876</v>
      </c>
      <c r="H1262" s="25">
        <v>2030</v>
      </c>
      <c r="I1262" s="27">
        <v>0.5</v>
      </c>
      <c r="J1262" s="27">
        <v>21160</v>
      </c>
      <c r="K1262" s="28">
        <f t="shared" si="51"/>
        <v>60460</v>
      </c>
      <c r="N1262" s="28">
        <f t="shared" si="52"/>
        <v>0.5</v>
      </c>
      <c r="O1262" s="82"/>
    </row>
    <row r="1263" spans="1:15" x14ac:dyDescent="0.2">
      <c r="A1263" s="24">
        <v>405</v>
      </c>
      <c r="C1263" s="68">
        <v>42933</v>
      </c>
      <c r="D1263" s="23" t="s">
        <v>2877</v>
      </c>
      <c r="E1263" s="24">
        <v>0.96609999999999996</v>
      </c>
      <c r="F1263" s="25" t="s">
        <v>2878</v>
      </c>
      <c r="G1263" s="26" t="s">
        <v>2879</v>
      </c>
      <c r="H1263" s="25">
        <v>1190</v>
      </c>
      <c r="I1263" s="27">
        <v>1.5</v>
      </c>
      <c r="J1263" s="27">
        <v>78330</v>
      </c>
      <c r="K1263" s="28">
        <f t="shared" si="51"/>
        <v>223800</v>
      </c>
      <c r="L1263" s="29">
        <v>225000</v>
      </c>
      <c r="M1263" s="29">
        <f>L1263*0.004</f>
        <v>900</v>
      </c>
      <c r="N1263" s="28">
        <f t="shared" si="52"/>
        <v>901.5</v>
      </c>
    </row>
    <row r="1264" spans="1:15" x14ac:dyDescent="0.2">
      <c r="D1264" s="23" t="s">
        <v>2877</v>
      </c>
      <c r="E1264" s="24">
        <v>0.96609999999999996</v>
      </c>
      <c r="F1264" s="25" t="s">
        <v>129</v>
      </c>
      <c r="G1264" s="25" t="s">
        <v>129</v>
      </c>
      <c r="K1264" s="28">
        <f t="shared" si="51"/>
        <v>0</v>
      </c>
      <c r="N1264" s="28">
        <f t="shared" si="52"/>
        <v>0</v>
      </c>
    </row>
    <row r="1265" spans="1:15" x14ac:dyDescent="0.2">
      <c r="D1265" s="23" t="s">
        <v>2877</v>
      </c>
      <c r="E1265" s="24">
        <v>0.36799999999999999</v>
      </c>
      <c r="F1265" s="25" t="s">
        <v>129</v>
      </c>
      <c r="G1265" s="25" t="s">
        <v>129</v>
      </c>
      <c r="K1265" s="28">
        <f t="shared" ref="K1265:K1320" si="55">ROUND(J1265/0.35,-1)</f>
        <v>0</v>
      </c>
      <c r="N1265" s="28">
        <f t="shared" ref="N1265:N1320" si="56">SUM(I1265+M1265)</f>
        <v>0</v>
      </c>
    </row>
    <row r="1266" spans="1:15" x14ac:dyDescent="0.2">
      <c r="A1266" s="24">
        <v>406</v>
      </c>
      <c r="C1266" s="68">
        <v>42933</v>
      </c>
      <c r="D1266" s="23" t="s">
        <v>2880</v>
      </c>
      <c r="E1266" s="24">
        <v>64.697000000000003</v>
      </c>
      <c r="F1266" s="25" t="s">
        <v>2881</v>
      </c>
      <c r="G1266" s="26" t="s">
        <v>2882</v>
      </c>
      <c r="H1266" s="25">
        <v>1110</v>
      </c>
      <c r="I1266" s="27">
        <v>0.5</v>
      </c>
      <c r="J1266" s="27">
        <v>63400</v>
      </c>
      <c r="K1266" s="28">
        <f t="shared" si="55"/>
        <v>181140</v>
      </c>
      <c r="L1266" s="29">
        <v>245822</v>
      </c>
      <c r="M1266" s="29">
        <v>983.6</v>
      </c>
      <c r="N1266" s="28">
        <f t="shared" si="56"/>
        <v>984.1</v>
      </c>
    </row>
    <row r="1267" spans="1:15" x14ac:dyDescent="0.2">
      <c r="A1267" s="24" t="s">
        <v>2884</v>
      </c>
      <c r="C1267" s="68">
        <v>42934</v>
      </c>
      <c r="D1267" s="23" t="s">
        <v>2885</v>
      </c>
      <c r="E1267" s="24">
        <v>1.216</v>
      </c>
      <c r="F1267" s="25" t="s">
        <v>2886</v>
      </c>
      <c r="G1267" s="26" t="s">
        <v>2887</v>
      </c>
      <c r="H1267" s="25">
        <v>1110</v>
      </c>
      <c r="I1267" s="27">
        <v>0.5</v>
      </c>
      <c r="J1267" s="27">
        <v>6240</v>
      </c>
      <c r="K1267" s="28">
        <f t="shared" si="55"/>
        <v>17830</v>
      </c>
      <c r="N1267" s="28">
        <f t="shared" si="56"/>
        <v>0.5</v>
      </c>
    </row>
    <row r="1268" spans="1:15" s="41" customFormat="1" x14ac:dyDescent="0.2">
      <c r="A1268" s="40">
        <v>407</v>
      </c>
      <c r="B1268" s="38"/>
      <c r="C1268" s="70">
        <v>42934</v>
      </c>
      <c r="D1268" s="39" t="s">
        <v>2888</v>
      </c>
      <c r="E1268" s="40">
        <v>6.8419999999999996</v>
      </c>
      <c r="F1268" s="41" t="s">
        <v>2889</v>
      </c>
      <c r="G1268" s="42" t="s">
        <v>2890</v>
      </c>
      <c r="H1268" s="41">
        <v>1200</v>
      </c>
      <c r="I1268" s="43">
        <v>0.5</v>
      </c>
      <c r="J1268" s="43">
        <v>11840</v>
      </c>
      <c r="K1268" s="44">
        <f t="shared" si="55"/>
        <v>33830</v>
      </c>
      <c r="L1268" s="45">
        <v>35000</v>
      </c>
      <c r="M1268" s="45">
        <f>L1268*0.004</f>
        <v>140</v>
      </c>
      <c r="N1268" s="44">
        <f t="shared" si="56"/>
        <v>140.5</v>
      </c>
      <c r="O1268" s="37"/>
    </row>
    <row r="1269" spans="1:15" x14ac:dyDescent="0.2">
      <c r="N1269" s="28">
        <f>SUM(N1255:N1268)</f>
        <v>2570.96</v>
      </c>
      <c r="O1269" s="62">
        <v>63982</v>
      </c>
    </row>
    <row r="1270" spans="1:15" x14ac:dyDescent="0.2">
      <c r="O1270" s="29"/>
    </row>
    <row r="1271" spans="1:15" x14ac:dyDescent="0.2">
      <c r="A1271" s="24" t="s">
        <v>2891</v>
      </c>
      <c r="C1271" s="68">
        <v>42935</v>
      </c>
      <c r="D1271" s="23" t="s">
        <v>2892</v>
      </c>
      <c r="E1271" s="24">
        <v>44.76</v>
      </c>
      <c r="F1271" s="25" t="s">
        <v>2893</v>
      </c>
      <c r="G1271" s="26" t="s">
        <v>298</v>
      </c>
      <c r="H1271" s="25">
        <v>1030</v>
      </c>
      <c r="I1271" s="27">
        <v>0.5</v>
      </c>
      <c r="J1271" s="27">
        <v>79700</v>
      </c>
      <c r="K1271" s="28">
        <f t="shared" si="55"/>
        <v>227710</v>
      </c>
      <c r="N1271" s="28">
        <f t="shared" si="56"/>
        <v>0.5</v>
      </c>
    </row>
    <row r="1272" spans="1:15" x14ac:dyDescent="0.2">
      <c r="A1272" s="24" t="s">
        <v>2894</v>
      </c>
      <c r="C1272" s="68">
        <v>42935</v>
      </c>
      <c r="D1272" s="23" t="s">
        <v>2895</v>
      </c>
      <c r="E1272" s="24">
        <v>0.1061</v>
      </c>
      <c r="F1272" s="25" t="s">
        <v>2896</v>
      </c>
      <c r="G1272" s="26" t="s">
        <v>2897</v>
      </c>
      <c r="H1272" s="25">
        <v>3010</v>
      </c>
      <c r="I1272" s="27">
        <v>0.5</v>
      </c>
      <c r="J1272" s="27">
        <v>12460</v>
      </c>
      <c r="K1272" s="28">
        <f t="shared" si="55"/>
        <v>35600</v>
      </c>
      <c r="N1272" s="28">
        <f t="shared" si="56"/>
        <v>0.5</v>
      </c>
    </row>
    <row r="1273" spans="1:15" x14ac:dyDescent="0.2">
      <c r="A1273" s="24" t="s">
        <v>2901</v>
      </c>
      <c r="C1273" s="68">
        <v>42935</v>
      </c>
      <c r="D1273" s="23" t="s">
        <v>2898</v>
      </c>
      <c r="E1273" s="24">
        <v>0.1802</v>
      </c>
      <c r="F1273" s="25" t="s">
        <v>2896</v>
      </c>
      <c r="G1273" s="26" t="s">
        <v>2897</v>
      </c>
      <c r="H1273" s="25">
        <v>3010</v>
      </c>
      <c r="I1273" s="27">
        <v>1.5</v>
      </c>
      <c r="J1273" s="27">
        <v>21750</v>
      </c>
      <c r="K1273" s="28">
        <f t="shared" si="55"/>
        <v>62140</v>
      </c>
      <c r="N1273" s="28">
        <f t="shared" si="56"/>
        <v>1.5</v>
      </c>
    </row>
    <row r="1274" spans="1:15" x14ac:dyDescent="0.2">
      <c r="D1274" s="23" t="s">
        <v>2899</v>
      </c>
      <c r="E1274" s="24">
        <v>0.15840000000000001</v>
      </c>
      <c r="F1274" s="25" t="s">
        <v>129</v>
      </c>
      <c r="G1274" s="25" t="s">
        <v>129</v>
      </c>
      <c r="K1274" s="28">
        <f t="shared" si="55"/>
        <v>0</v>
      </c>
      <c r="N1274" s="28">
        <f t="shared" si="56"/>
        <v>0</v>
      </c>
    </row>
    <row r="1275" spans="1:15" x14ac:dyDescent="0.2">
      <c r="D1275" s="23" t="s">
        <v>2900</v>
      </c>
      <c r="E1275" s="24">
        <v>0.16070000000000001</v>
      </c>
      <c r="F1275" s="25" t="s">
        <v>129</v>
      </c>
      <c r="G1275" s="25" t="s">
        <v>129</v>
      </c>
      <c r="K1275" s="28">
        <f t="shared" si="55"/>
        <v>0</v>
      </c>
      <c r="N1275" s="28">
        <f t="shared" si="56"/>
        <v>0</v>
      </c>
    </row>
    <row r="1276" spans="1:15" x14ac:dyDescent="0.2">
      <c r="A1276" s="24" t="s">
        <v>2904</v>
      </c>
      <c r="C1276" s="68">
        <v>42935</v>
      </c>
      <c r="D1276" s="23" t="s">
        <v>2905</v>
      </c>
      <c r="E1276" s="24">
        <v>0.1515</v>
      </c>
      <c r="F1276" s="25" t="s">
        <v>2906</v>
      </c>
      <c r="G1276" s="26" t="s">
        <v>1627</v>
      </c>
      <c r="H1276" s="25">
        <v>3010</v>
      </c>
      <c r="I1276" s="27">
        <v>0.5</v>
      </c>
      <c r="J1276" s="27">
        <v>19390</v>
      </c>
      <c r="K1276" s="28">
        <f t="shared" si="55"/>
        <v>55400</v>
      </c>
      <c r="N1276" s="28">
        <f t="shared" si="56"/>
        <v>0.5</v>
      </c>
    </row>
    <row r="1277" spans="1:15" x14ac:dyDescent="0.2">
      <c r="A1277" s="24" t="s">
        <v>2907</v>
      </c>
      <c r="C1277" s="68">
        <v>42935</v>
      </c>
      <c r="D1277" s="23" t="s">
        <v>2908</v>
      </c>
      <c r="E1277" s="24">
        <v>17.568999999999999</v>
      </c>
      <c r="F1277" s="25" t="s">
        <v>2910</v>
      </c>
      <c r="G1277" s="26" t="s">
        <v>2911</v>
      </c>
      <c r="H1277" s="25">
        <v>1090</v>
      </c>
      <c r="I1277" s="27">
        <v>1</v>
      </c>
      <c r="J1277" s="27">
        <v>53240</v>
      </c>
      <c r="K1277" s="28">
        <f t="shared" si="55"/>
        <v>152110</v>
      </c>
      <c r="N1277" s="28">
        <f t="shared" si="56"/>
        <v>1</v>
      </c>
    </row>
    <row r="1278" spans="1:15" x14ac:dyDescent="0.2">
      <c r="D1278" s="23" t="s">
        <v>2909</v>
      </c>
      <c r="E1278" s="24">
        <v>15.88</v>
      </c>
      <c r="F1278" s="25" t="s">
        <v>129</v>
      </c>
      <c r="G1278" s="26" t="s">
        <v>129</v>
      </c>
      <c r="K1278" s="28">
        <f t="shared" si="55"/>
        <v>0</v>
      </c>
      <c r="N1278" s="28">
        <f t="shared" si="56"/>
        <v>0</v>
      </c>
    </row>
    <row r="1279" spans="1:15" x14ac:dyDescent="0.2">
      <c r="A1279" s="24">
        <v>408</v>
      </c>
      <c r="C1279" s="68">
        <v>42935</v>
      </c>
      <c r="D1279" s="23" t="s">
        <v>2912</v>
      </c>
      <c r="E1279" s="24">
        <v>12.544</v>
      </c>
      <c r="F1279" s="25" t="s">
        <v>2913</v>
      </c>
      <c r="G1279" s="26" t="s">
        <v>2914</v>
      </c>
      <c r="H1279" s="25">
        <v>1060</v>
      </c>
      <c r="I1279" s="27">
        <v>1</v>
      </c>
      <c r="J1279" s="27">
        <v>52930</v>
      </c>
      <c r="K1279" s="28">
        <f t="shared" si="55"/>
        <v>151230</v>
      </c>
      <c r="L1279" s="29">
        <v>170000</v>
      </c>
      <c r="M1279" s="29">
        <v>680</v>
      </c>
      <c r="N1279" s="28">
        <f t="shared" si="56"/>
        <v>681</v>
      </c>
    </row>
    <row r="1280" spans="1:15" x14ac:dyDescent="0.2">
      <c r="A1280" s="24" t="s">
        <v>2915</v>
      </c>
      <c r="C1280" s="68">
        <v>42935</v>
      </c>
      <c r="D1280" s="23" t="s">
        <v>2916</v>
      </c>
      <c r="E1280" s="24">
        <v>2.6019999999999999</v>
      </c>
      <c r="F1280" s="25" t="s">
        <v>2917</v>
      </c>
      <c r="G1280" s="26" t="s">
        <v>2918</v>
      </c>
      <c r="H1280" s="25">
        <v>1050</v>
      </c>
      <c r="I1280" s="27">
        <v>0.5</v>
      </c>
      <c r="J1280" s="27">
        <v>31720</v>
      </c>
      <c r="K1280" s="28">
        <f t="shared" si="55"/>
        <v>90630</v>
      </c>
      <c r="N1280" s="28">
        <f t="shared" si="56"/>
        <v>0.5</v>
      </c>
    </row>
    <row r="1281" spans="1:15" x14ac:dyDescent="0.2">
      <c r="A1281" s="24" t="s">
        <v>2919</v>
      </c>
      <c r="C1281" s="68">
        <v>42935</v>
      </c>
      <c r="D1281" s="23" t="s">
        <v>2789</v>
      </c>
      <c r="E1281" s="24" t="s">
        <v>2921</v>
      </c>
      <c r="F1281" s="25" t="s">
        <v>2923</v>
      </c>
      <c r="G1281" s="26" t="s">
        <v>2924</v>
      </c>
      <c r="H1281" s="25">
        <v>1190</v>
      </c>
      <c r="I1281" s="27">
        <v>1.5</v>
      </c>
      <c r="J1281" s="27">
        <v>28980</v>
      </c>
      <c r="K1281" s="28">
        <f t="shared" si="55"/>
        <v>82800</v>
      </c>
      <c r="N1281" s="28">
        <f t="shared" si="56"/>
        <v>1.5</v>
      </c>
    </row>
    <row r="1282" spans="1:15" x14ac:dyDescent="0.2">
      <c r="D1282" s="23" t="s">
        <v>2790</v>
      </c>
      <c r="E1282" s="24" t="s">
        <v>2920</v>
      </c>
      <c r="F1282" s="25" t="s">
        <v>129</v>
      </c>
      <c r="G1282" s="26" t="s">
        <v>129</v>
      </c>
      <c r="K1282" s="28">
        <f t="shared" si="55"/>
        <v>0</v>
      </c>
      <c r="N1282" s="28">
        <f t="shared" si="56"/>
        <v>0</v>
      </c>
    </row>
    <row r="1283" spans="1:15" x14ac:dyDescent="0.2">
      <c r="D1283" s="23" t="s">
        <v>2791</v>
      </c>
      <c r="E1283" s="24" t="s">
        <v>2922</v>
      </c>
      <c r="F1283" s="25" t="s">
        <v>129</v>
      </c>
      <c r="G1283" s="26" t="s">
        <v>129</v>
      </c>
      <c r="K1283" s="28">
        <f t="shared" si="55"/>
        <v>0</v>
      </c>
      <c r="N1283" s="28">
        <f t="shared" si="56"/>
        <v>0</v>
      </c>
    </row>
    <row r="1284" spans="1:15" x14ac:dyDescent="0.2">
      <c r="A1284" s="24" t="s">
        <v>2925</v>
      </c>
      <c r="C1284" s="68">
        <v>42936</v>
      </c>
      <c r="D1284" s="23" t="s">
        <v>2926</v>
      </c>
      <c r="E1284" s="24">
        <v>115.46599999999999</v>
      </c>
      <c r="F1284" s="25" t="s">
        <v>2867</v>
      </c>
      <c r="G1284" s="26" t="s">
        <v>2934</v>
      </c>
      <c r="H1284" s="25">
        <v>1010</v>
      </c>
      <c r="I1284" s="27">
        <v>4</v>
      </c>
      <c r="J1284" s="27">
        <v>673040</v>
      </c>
      <c r="K1284" s="28">
        <f t="shared" si="55"/>
        <v>1922970</v>
      </c>
      <c r="N1284" s="28">
        <f t="shared" si="56"/>
        <v>4</v>
      </c>
    </row>
    <row r="1285" spans="1:15" x14ac:dyDescent="0.2">
      <c r="D1285" s="23" t="s">
        <v>2927</v>
      </c>
      <c r="E1285" s="24">
        <v>42</v>
      </c>
      <c r="F1285" s="25" t="s">
        <v>129</v>
      </c>
      <c r="G1285" s="26" t="s">
        <v>129</v>
      </c>
      <c r="H1285" s="25">
        <v>1010</v>
      </c>
      <c r="K1285" s="28">
        <f t="shared" si="55"/>
        <v>0</v>
      </c>
      <c r="N1285" s="28">
        <f t="shared" si="56"/>
        <v>0</v>
      </c>
    </row>
    <row r="1286" spans="1:15" x14ac:dyDescent="0.2">
      <c r="D1286" s="23" t="s">
        <v>2928</v>
      </c>
      <c r="E1286" s="24">
        <v>38.658000000000001</v>
      </c>
      <c r="F1286" s="25" t="s">
        <v>129</v>
      </c>
      <c r="G1286" s="26" t="s">
        <v>129</v>
      </c>
      <c r="H1286" s="25">
        <v>1010</v>
      </c>
      <c r="K1286" s="28">
        <f t="shared" si="55"/>
        <v>0</v>
      </c>
      <c r="N1286" s="28">
        <f t="shared" si="56"/>
        <v>0</v>
      </c>
    </row>
    <row r="1287" spans="1:15" x14ac:dyDescent="0.2">
      <c r="D1287" s="23" t="s">
        <v>2929</v>
      </c>
      <c r="E1287" s="24">
        <v>11</v>
      </c>
      <c r="F1287" s="25" t="s">
        <v>129</v>
      </c>
      <c r="G1287" s="26" t="s">
        <v>129</v>
      </c>
      <c r="H1287" s="25">
        <v>1010</v>
      </c>
      <c r="K1287" s="28">
        <f t="shared" si="55"/>
        <v>0</v>
      </c>
      <c r="N1287" s="28">
        <f t="shared" si="56"/>
        <v>0</v>
      </c>
    </row>
    <row r="1288" spans="1:15" x14ac:dyDescent="0.2">
      <c r="D1288" s="23" t="s">
        <v>2930</v>
      </c>
      <c r="E1288" s="24">
        <v>19.420000000000002</v>
      </c>
      <c r="F1288" s="25" t="s">
        <v>129</v>
      </c>
      <c r="G1288" s="26" t="s">
        <v>129</v>
      </c>
      <c r="H1288" s="25">
        <v>1220</v>
      </c>
      <c r="K1288" s="28">
        <f t="shared" si="55"/>
        <v>0</v>
      </c>
      <c r="N1288" s="28">
        <f t="shared" si="56"/>
        <v>0</v>
      </c>
    </row>
    <row r="1289" spans="1:15" x14ac:dyDescent="0.2">
      <c r="D1289" s="23" t="s">
        <v>2931</v>
      </c>
      <c r="E1289" s="24">
        <v>120.767</v>
      </c>
      <c r="F1289" s="25" t="s">
        <v>129</v>
      </c>
      <c r="G1289" s="26" t="s">
        <v>129</v>
      </c>
      <c r="H1289" s="25">
        <v>1010</v>
      </c>
      <c r="K1289" s="28">
        <f t="shared" si="55"/>
        <v>0</v>
      </c>
      <c r="N1289" s="28">
        <f t="shared" si="56"/>
        <v>0</v>
      </c>
    </row>
    <row r="1290" spans="1:15" x14ac:dyDescent="0.2">
      <c r="D1290" s="23" t="s">
        <v>2932</v>
      </c>
      <c r="E1290" s="24">
        <v>19.864999999999998</v>
      </c>
      <c r="F1290" s="25" t="s">
        <v>129</v>
      </c>
      <c r="G1290" s="26" t="s">
        <v>129</v>
      </c>
      <c r="H1290" s="25">
        <v>1010</v>
      </c>
      <c r="K1290" s="28">
        <f t="shared" si="55"/>
        <v>0</v>
      </c>
      <c r="N1290" s="28">
        <f t="shared" si="56"/>
        <v>0</v>
      </c>
    </row>
    <row r="1291" spans="1:15" x14ac:dyDescent="0.2">
      <c r="D1291" s="23" t="s">
        <v>2933</v>
      </c>
      <c r="E1291" s="24">
        <v>1</v>
      </c>
      <c r="F1291" s="25" t="s">
        <v>129</v>
      </c>
      <c r="G1291" s="26" t="s">
        <v>129</v>
      </c>
      <c r="H1291" s="25">
        <v>1010</v>
      </c>
      <c r="K1291" s="28">
        <f t="shared" si="55"/>
        <v>0</v>
      </c>
      <c r="N1291" s="28">
        <f t="shared" si="56"/>
        <v>0</v>
      </c>
    </row>
    <row r="1292" spans="1:15" x14ac:dyDescent="0.2">
      <c r="A1292" s="24">
        <v>409</v>
      </c>
      <c r="C1292" s="68">
        <v>42936</v>
      </c>
      <c r="D1292" s="23" t="s">
        <v>2935</v>
      </c>
      <c r="E1292" s="24">
        <v>0.88300000000000001</v>
      </c>
      <c r="F1292" s="25" t="s">
        <v>2936</v>
      </c>
      <c r="G1292" s="26" t="s">
        <v>2937</v>
      </c>
      <c r="H1292" s="25">
        <v>1030</v>
      </c>
      <c r="I1292" s="27">
        <v>0.5</v>
      </c>
      <c r="J1292" s="27">
        <v>22410</v>
      </c>
      <c r="K1292" s="28">
        <f t="shared" si="55"/>
        <v>64030</v>
      </c>
      <c r="L1292" s="29">
        <v>73500</v>
      </c>
      <c r="M1292" s="29">
        <v>294</v>
      </c>
      <c r="N1292" s="28">
        <f t="shared" si="56"/>
        <v>294.5</v>
      </c>
    </row>
    <row r="1293" spans="1:15" x14ac:dyDescent="0.2">
      <c r="A1293" s="24">
        <v>410</v>
      </c>
      <c r="C1293" s="68">
        <v>42936</v>
      </c>
      <c r="D1293" s="23" t="s">
        <v>1882</v>
      </c>
      <c r="E1293" s="24" t="s">
        <v>2938</v>
      </c>
      <c r="F1293" s="25" t="s">
        <v>2939</v>
      </c>
      <c r="G1293" s="26" t="s">
        <v>2940</v>
      </c>
      <c r="H1293" s="25">
        <v>3010</v>
      </c>
      <c r="I1293" s="27">
        <v>0.5</v>
      </c>
      <c r="J1293" s="27">
        <v>21150</v>
      </c>
      <c r="K1293" s="28">
        <f t="shared" si="55"/>
        <v>60430</v>
      </c>
      <c r="L1293" s="29">
        <v>58000</v>
      </c>
      <c r="M1293" s="29">
        <v>232</v>
      </c>
      <c r="N1293" s="28">
        <f t="shared" si="56"/>
        <v>232.5</v>
      </c>
    </row>
    <row r="1294" spans="1:15" s="41" customFormat="1" x14ac:dyDescent="0.2">
      <c r="A1294" s="40" t="s">
        <v>2941</v>
      </c>
      <c r="B1294" s="38"/>
      <c r="C1294" s="70">
        <v>42936</v>
      </c>
      <c r="D1294" s="39" t="s">
        <v>2942</v>
      </c>
      <c r="E1294" s="40">
        <v>83.370999999999995</v>
      </c>
      <c r="F1294" s="41" t="s">
        <v>2943</v>
      </c>
      <c r="G1294" s="42" t="s">
        <v>2944</v>
      </c>
      <c r="H1294" s="41">
        <v>1030</v>
      </c>
      <c r="I1294" s="43">
        <v>0.5</v>
      </c>
      <c r="J1294" s="43">
        <v>127950</v>
      </c>
      <c r="K1294" s="44">
        <f t="shared" si="55"/>
        <v>365570</v>
      </c>
      <c r="L1294" s="45"/>
      <c r="M1294" s="45"/>
      <c r="N1294" s="44">
        <f t="shared" si="56"/>
        <v>0.5</v>
      </c>
      <c r="O1294" s="37"/>
    </row>
    <row r="1295" spans="1:15" x14ac:dyDescent="0.2">
      <c r="N1295" s="28">
        <f>SUM(N1271:N1294)</f>
        <v>1218.5</v>
      </c>
      <c r="O1295" s="62">
        <v>64004</v>
      </c>
    </row>
    <row r="1297" spans="1:15" x14ac:dyDescent="0.2">
      <c r="A1297" s="24">
        <v>411</v>
      </c>
      <c r="C1297" s="68">
        <v>42936</v>
      </c>
      <c r="D1297" s="23" t="s">
        <v>2945</v>
      </c>
      <c r="E1297" s="24">
        <v>2.2524999999999999</v>
      </c>
      <c r="F1297" s="25" t="s">
        <v>2946</v>
      </c>
      <c r="G1297" s="26" t="s">
        <v>1345</v>
      </c>
      <c r="H1297" s="25">
        <v>1220</v>
      </c>
      <c r="I1297" s="27">
        <v>0.5</v>
      </c>
      <c r="J1297" s="27">
        <v>4690</v>
      </c>
      <c r="K1297" s="28">
        <f>ROUND(J1297/0.35,-1)</f>
        <v>13400</v>
      </c>
      <c r="L1297" s="29">
        <v>5000</v>
      </c>
      <c r="M1297" s="29">
        <v>20</v>
      </c>
      <c r="N1297" s="28">
        <f>SUM(I1297+M1297)</f>
        <v>20.5</v>
      </c>
    </row>
    <row r="1298" spans="1:15" x14ac:dyDescent="0.2">
      <c r="A1298" s="24" t="s">
        <v>2902</v>
      </c>
      <c r="C1298" s="68">
        <v>42935</v>
      </c>
      <c r="D1298" s="23" t="s">
        <v>2903</v>
      </c>
      <c r="E1298" s="24">
        <v>0.16070000000000001</v>
      </c>
      <c r="F1298" s="25" t="s">
        <v>2896</v>
      </c>
      <c r="G1298" s="26" t="s">
        <v>2897</v>
      </c>
      <c r="H1298" s="25">
        <v>3010</v>
      </c>
      <c r="I1298" s="27">
        <v>0.5</v>
      </c>
      <c r="J1298" s="27">
        <v>17470</v>
      </c>
      <c r="K1298" s="28">
        <f>ROUND(J1298/0.35,-1)</f>
        <v>49910</v>
      </c>
      <c r="N1298" s="28">
        <f>SUM(I1298+M1298)</f>
        <v>0.5</v>
      </c>
    </row>
    <row r="1299" spans="1:15" x14ac:dyDescent="0.2">
      <c r="A1299" s="24" t="s">
        <v>2947</v>
      </c>
      <c r="C1299" s="68">
        <v>42936</v>
      </c>
      <c r="D1299" s="23" t="s">
        <v>2948</v>
      </c>
      <c r="E1299" s="24">
        <v>43.847299999999997</v>
      </c>
      <c r="F1299" s="25" t="s">
        <v>2955</v>
      </c>
      <c r="G1299" s="26" t="s">
        <v>2956</v>
      </c>
      <c r="H1299" s="25">
        <v>1150</v>
      </c>
      <c r="I1299" s="27">
        <v>3.5</v>
      </c>
      <c r="J1299" s="27">
        <v>279480</v>
      </c>
      <c r="K1299" s="28">
        <f t="shared" si="55"/>
        <v>798510</v>
      </c>
      <c r="N1299" s="28">
        <f t="shared" si="56"/>
        <v>3.5</v>
      </c>
    </row>
    <row r="1300" spans="1:15" x14ac:dyDescent="0.2">
      <c r="D1300" s="23" t="s">
        <v>2949</v>
      </c>
      <c r="E1300" s="24">
        <v>0.3377</v>
      </c>
      <c r="F1300" s="25" t="s">
        <v>129</v>
      </c>
      <c r="G1300" s="26" t="s">
        <v>129</v>
      </c>
      <c r="K1300" s="28">
        <f t="shared" si="55"/>
        <v>0</v>
      </c>
      <c r="N1300" s="28">
        <f t="shared" si="56"/>
        <v>0</v>
      </c>
    </row>
    <row r="1301" spans="1:15" x14ac:dyDescent="0.2">
      <c r="D1301" s="23" t="s">
        <v>2950</v>
      </c>
      <c r="E1301" s="24">
        <v>70.638099999999994</v>
      </c>
      <c r="F1301" s="25" t="s">
        <v>129</v>
      </c>
      <c r="G1301" s="26" t="s">
        <v>129</v>
      </c>
      <c r="K1301" s="28">
        <f t="shared" si="55"/>
        <v>0</v>
      </c>
      <c r="N1301" s="28">
        <f t="shared" si="56"/>
        <v>0</v>
      </c>
    </row>
    <row r="1302" spans="1:15" x14ac:dyDescent="0.2">
      <c r="D1302" s="23" t="s">
        <v>2951</v>
      </c>
      <c r="E1302" s="24">
        <v>6.3094000000000001</v>
      </c>
      <c r="F1302" s="25" t="s">
        <v>129</v>
      </c>
      <c r="G1302" s="26" t="s">
        <v>129</v>
      </c>
      <c r="K1302" s="28">
        <f t="shared" si="55"/>
        <v>0</v>
      </c>
      <c r="N1302" s="28">
        <f t="shared" si="56"/>
        <v>0</v>
      </c>
    </row>
    <row r="1303" spans="1:15" x14ac:dyDescent="0.2">
      <c r="D1303" s="23" t="s">
        <v>2952</v>
      </c>
      <c r="E1303" s="24">
        <v>2.0019999999999998</v>
      </c>
      <c r="F1303" s="25" t="s">
        <v>129</v>
      </c>
      <c r="G1303" s="26" t="s">
        <v>129</v>
      </c>
      <c r="K1303" s="28">
        <f t="shared" si="55"/>
        <v>0</v>
      </c>
      <c r="N1303" s="28">
        <f t="shared" si="56"/>
        <v>0</v>
      </c>
    </row>
    <row r="1304" spans="1:15" x14ac:dyDescent="0.2">
      <c r="D1304" s="23" t="s">
        <v>2953</v>
      </c>
      <c r="E1304" s="24">
        <v>86.218800000000002</v>
      </c>
      <c r="F1304" s="25" t="s">
        <v>129</v>
      </c>
      <c r="G1304" s="26" t="s">
        <v>129</v>
      </c>
      <c r="K1304" s="28">
        <f t="shared" si="55"/>
        <v>0</v>
      </c>
      <c r="N1304" s="28">
        <f t="shared" si="56"/>
        <v>0</v>
      </c>
    </row>
    <row r="1305" spans="1:15" x14ac:dyDescent="0.2">
      <c r="D1305" s="23" t="s">
        <v>2954</v>
      </c>
      <c r="E1305" s="24">
        <v>5</v>
      </c>
      <c r="F1305" s="25" t="s">
        <v>129</v>
      </c>
      <c r="G1305" s="26" t="s">
        <v>129</v>
      </c>
      <c r="K1305" s="28">
        <f t="shared" si="55"/>
        <v>0</v>
      </c>
      <c r="N1305" s="28">
        <f t="shared" si="56"/>
        <v>0</v>
      </c>
    </row>
    <row r="1306" spans="1:15" x14ac:dyDescent="0.2">
      <c r="A1306" s="24">
        <v>412</v>
      </c>
      <c r="C1306" s="68">
        <v>42940</v>
      </c>
      <c r="D1306" s="23" t="s">
        <v>2828</v>
      </c>
      <c r="E1306" s="24">
        <v>2.7389999999999999</v>
      </c>
      <c r="F1306" s="25" t="s">
        <v>2829</v>
      </c>
      <c r="G1306" s="26" t="s">
        <v>2957</v>
      </c>
      <c r="H1306" s="25">
        <v>1080</v>
      </c>
      <c r="I1306" s="27">
        <v>0.5</v>
      </c>
      <c r="J1306" s="27">
        <v>33410</v>
      </c>
      <c r="K1306" s="28">
        <f t="shared" si="55"/>
        <v>95460</v>
      </c>
      <c r="L1306" s="29">
        <v>55000</v>
      </c>
      <c r="M1306" s="29">
        <v>220</v>
      </c>
      <c r="N1306" s="28">
        <f t="shared" si="56"/>
        <v>220.5</v>
      </c>
    </row>
    <row r="1307" spans="1:15" x14ac:dyDescent="0.2">
      <c r="A1307" s="24">
        <v>413</v>
      </c>
      <c r="C1307" s="68">
        <v>42940</v>
      </c>
      <c r="D1307" s="23" t="s">
        <v>1793</v>
      </c>
      <c r="E1307" s="24">
        <v>21.385999999999999</v>
      </c>
      <c r="F1307" s="25" t="s">
        <v>1795</v>
      </c>
      <c r="G1307" s="26" t="s">
        <v>2958</v>
      </c>
      <c r="H1307" s="25">
        <v>1200</v>
      </c>
      <c r="I1307" s="27">
        <v>0.5</v>
      </c>
      <c r="J1307" s="27">
        <v>21900</v>
      </c>
      <c r="K1307" s="28">
        <f t="shared" si="55"/>
        <v>62570</v>
      </c>
      <c r="L1307" s="29">
        <v>101155.78</v>
      </c>
      <c r="M1307" s="29">
        <v>404.62</v>
      </c>
      <c r="N1307" s="28">
        <f t="shared" si="56"/>
        <v>405.12</v>
      </c>
    </row>
    <row r="1308" spans="1:15" x14ac:dyDescent="0.2">
      <c r="A1308" s="24" t="s">
        <v>2959</v>
      </c>
      <c r="C1308" s="68">
        <v>42940</v>
      </c>
      <c r="D1308" s="23" t="s">
        <v>2960</v>
      </c>
      <c r="E1308" s="24">
        <v>11.191000000000001</v>
      </c>
      <c r="F1308" s="25" t="s">
        <v>2961</v>
      </c>
      <c r="G1308" s="26" t="s">
        <v>2962</v>
      </c>
      <c r="H1308" s="25">
        <v>1050</v>
      </c>
      <c r="I1308" s="27">
        <v>0.5</v>
      </c>
      <c r="J1308" s="27">
        <v>17140</v>
      </c>
      <c r="K1308" s="28">
        <f t="shared" si="55"/>
        <v>48970</v>
      </c>
      <c r="N1308" s="28">
        <f t="shared" si="56"/>
        <v>0.5</v>
      </c>
    </row>
    <row r="1309" spans="1:15" s="41" customFormat="1" x14ac:dyDescent="0.2">
      <c r="A1309" s="40">
        <v>414</v>
      </c>
      <c r="B1309" s="38"/>
      <c r="C1309" s="70">
        <v>42940</v>
      </c>
      <c r="D1309" s="39" t="s">
        <v>2963</v>
      </c>
      <c r="E1309" s="40">
        <v>10</v>
      </c>
      <c r="F1309" s="41" t="s">
        <v>2964</v>
      </c>
      <c r="G1309" s="42" t="s">
        <v>2965</v>
      </c>
      <c r="H1309" s="41">
        <v>1050</v>
      </c>
      <c r="I1309" s="43">
        <v>0.5</v>
      </c>
      <c r="J1309" s="43">
        <v>17010</v>
      </c>
      <c r="K1309" s="44">
        <f t="shared" si="55"/>
        <v>48600</v>
      </c>
      <c r="L1309" s="45">
        <v>207500</v>
      </c>
      <c r="M1309" s="45">
        <v>830</v>
      </c>
      <c r="N1309" s="44">
        <f t="shared" si="56"/>
        <v>830.5</v>
      </c>
      <c r="O1309" s="37"/>
    </row>
    <row r="1310" spans="1:15" x14ac:dyDescent="0.2">
      <c r="N1310" s="28">
        <f>SUM(N1297:N1309)</f>
        <v>1481.12</v>
      </c>
      <c r="O1310" s="62">
        <v>64050</v>
      </c>
    </row>
    <row r="1312" spans="1:15" x14ac:dyDescent="0.2">
      <c r="A1312" s="24">
        <v>415</v>
      </c>
      <c r="C1312" s="68">
        <v>42940</v>
      </c>
      <c r="D1312" s="23" t="s">
        <v>2974</v>
      </c>
      <c r="E1312" s="24">
        <v>9.0619999999999994</v>
      </c>
      <c r="F1312" s="25" t="s">
        <v>1795</v>
      </c>
      <c r="G1312" s="26" t="s">
        <v>2966</v>
      </c>
      <c r="H1312" s="25">
        <v>1200</v>
      </c>
      <c r="I1312" s="27">
        <v>1</v>
      </c>
      <c r="J1312" s="27">
        <v>9310</v>
      </c>
      <c r="K1312" s="28">
        <f t="shared" si="55"/>
        <v>26600</v>
      </c>
      <c r="L1312" s="29">
        <v>47847.360000000001</v>
      </c>
      <c r="M1312" s="29">
        <v>191.39</v>
      </c>
      <c r="N1312" s="28">
        <f t="shared" si="56"/>
        <v>192.39</v>
      </c>
    </row>
    <row r="1313" spans="1:15" x14ac:dyDescent="0.2">
      <c r="A1313" s="24">
        <v>416</v>
      </c>
      <c r="B1313" s="22" t="s">
        <v>145</v>
      </c>
      <c r="C1313" s="68">
        <v>42941</v>
      </c>
      <c r="D1313" s="23" t="s">
        <v>2967</v>
      </c>
      <c r="E1313" s="24" t="s">
        <v>2968</v>
      </c>
      <c r="F1313" s="25" t="s">
        <v>2969</v>
      </c>
      <c r="G1313" s="26" t="s">
        <v>1986</v>
      </c>
      <c r="H1313" s="25">
        <v>3010</v>
      </c>
      <c r="I1313" s="27">
        <v>0.5</v>
      </c>
      <c r="J1313" s="27">
        <v>7100</v>
      </c>
      <c r="K1313" s="28">
        <f t="shared" si="55"/>
        <v>20290</v>
      </c>
      <c r="L1313" s="29">
        <v>5489.62</v>
      </c>
      <c r="M1313" s="29">
        <v>23.46</v>
      </c>
      <c r="N1313" s="28">
        <f t="shared" si="56"/>
        <v>23.96</v>
      </c>
    </row>
    <row r="1314" spans="1:15" x14ac:dyDescent="0.2">
      <c r="A1314" s="24">
        <v>417</v>
      </c>
      <c r="B1314" s="22" t="s">
        <v>145</v>
      </c>
      <c r="C1314" s="68">
        <v>42941</v>
      </c>
      <c r="D1314" s="23" t="s">
        <v>2970</v>
      </c>
      <c r="E1314" s="24" t="s">
        <v>2971</v>
      </c>
      <c r="F1314" s="25" t="s">
        <v>2972</v>
      </c>
      <c r="G1314" s="26" t="s">
        <v>2973</v>
      </c>
      <c r="H1314" s="25">
        <v>3010</v>
      </c>
      <c r="I1314" s="27">
        <v>0.5</v>
      </c>
      <c r="J1314" s="27">
        <v>26220</v>
      </c>
      <c r="K1314" s="28">
        <f t="shared" si="55"/>
        <v>74910</v>
      </c>
      <c r="L1314" s="29">
        <v>24000</v>
      </c>
      <c r="M1314" s="29">
        <v>96</v>
      </c>
      <c r="N1314" s="28">
        <f t="shared" si="56"/>
        <v>96.5</v>
      </c>
    </row>
    <row r="1315" spans="1:15" x14ac:dyDescent="0.2">
      <c r="A1315" s="24">
        <v>418</v>
      </c>
      <c r="C1315" s="68">
        <v>42941</v>
      </c>
      <c r="D1315" s="23" t="s">
        <v>2975</v>
      </c>
      <c r="E1315" s="24">
        <v>20.588999999999999</v>
      </c>
      <c r="F1315" s="25" t="s">
        <v>2977</v>
      </c>
      <c r="G1315" s="26" t="s">
        <v>2978</v>
      </c>
      <c r="H1315" s="25">
        <v>1060</v>
      </c>
      <c r="I1315" s="27">
        <v>1</v>
      </c>
      <c r="J1315" s="27">
        <v>37180</v>
      </c>
      <c r="K1315" s="28">
        <f t="shared" si="55"/>
        <v>106230</v>
      </c>
      <c r="L1315" s="29">
        <v>88816</v>
      </c>
      <c r="M1315" s="29">
        <v>355.6</v>
      </c>
      <c r="N1315" s="28">
        <f t="shared" si="56"/>
        <v>356.6</v>
      </c>
    </row>
    <row r="1316" spans="1:15" x14ac:dyDescent="0.2">
      <c r="D1316" s="23" t="s">
        <v>2976</v>
      </c>
      <c r="E1316" s="24">
        <v>15.061</v>
      </c>
      <c r="F1316" s="25" t="s">
        <v>129</v>
      </c>
      <c r="G1316" s="26" t="s">
        <v>129</v>
      </c>
      <c r="H1316" s="25">
        <v>1200</v>
      </c>
      <c r="K1316" s="28">
        <f t="shared" si="55"/>
        <v>0</v>
      </c>
      <c r="N1316" s="28">
        <f t="shared" si="56"/>
        <v>0</v>
      </c>
    </row>
    <row r="1317" spans="1:15" x14ac:dyDescent="0.2">
      <c r="A1317" s="24">
        <v>419</v>
      </c>
      <c r="C1317" s="68">
        <v>42942</v>
      </c>
      <c r="D1317" s="23" t="s">
        <v>2979</v>
      </c>
      <c r="E1317" s="24" t="s">
        <v>2981</v>
      </c>
      <c r="F1317" s="25" t="s">
        <v>2983</v>
      </c>
      <c r="G1317" s="26" t="s">
        <v>2984</v>
      </c>
      <c r="H1317" s="25">
        <v>3010</v>
      </c>
      <c r="I1317" s="27">
        <v>1</v>
      </c>
      <c r="J1317" s="27">
        <v>21400</v>
      </c>
      <c r="K1317" s="28">
        <f t="shared" si="55"/>
        <v>61140</v>
      </c>
      <c r="L1317" s="29">
        <v>18000</v>
      </c>
      <c r="M1317" s="29">
        <v>72</v>
      </c>
      <c r="N1317" s="28">
        <f t="shared" si="56"/>
        <v>73</v>
      </c>
    </row>
    <row r="1318" spans="1:15" x14ac:dyDescent="0.2">
      <c r="D1318" s="23" t="s">
        <v>2980</v>
      </c>
      <c r="E1318" s="24" t="s">
        <v>2982</v>
      </c>
      <c r="F1318" s="25" t="s">
        <v>129</v>
      </c>
      <c r="G1318" s="26" t="s">
        <v>129</v>
      </c>
      <c r="K1318" s="28">
        <f t="shared" si="55"/>
        <v>0</v>
      </c>
      <c r="N1318" s="28">
        <f t="shared" si="56"/>
        <v>0</v>
      </c>
    </row>
    <row r="1319" spans="1:15" x14ac:dyDescent="0.2">
      <c r="A1319" s="24">
        <v>420</v>
      </c>
      <c r="C1319" s="68">
        <v>42942</v>
      </c>
      <c r="D1319" s="23" t="s">
        <v>2985</v>
      </c>
      <c r="E1319" s="24">
        <v>83.4</v>
      </c>
      <c r="F1319" s="25" t="s">
        <v>2986</v>
      </c>
      <c r="G1319" s="26" t="s">
        <v>2987</v>
      </c>
      <c r="H1319" s="25">
        <v>1080</v>
      </c>
      <c r="I1319" s="27">
        <v>0.5</v>
      </c>
      <c r="J1319" s="27">
        <v>111450</v>
      </c>
      <c r="K1319" s="28">
        <f t="shared" si="55"/>
        <v>318430</v>
      </c>
      <c r="L1319" s="29">
        <v>625500</v>
      </c>
      <c r="M1319" s="29">
        <v>2502</v>
      </c>
      <c r="N1319" s="28">
        <f t="shared" si="56"/>
        <v>2502.5</v>
      </c>
    </row>
    <row r="1320" spans="1:15" x14ac:dyDescent="0.2">
      <c r="A1320" s="24">
        <v>421</v>
      </c>
      <c r="C1320" s="68">
        <v>42942</v>
      </c>
      <c r="D1320" s="23" t="s">
        <v>2985</v>
      </c>
      <c r="E1320" s="24">
        <v>147.315</v>
      </c>
      <c r="F1320" s="25" t="s">
        <v>2986</v>
      </c>
      <c r="G1320" s="26" t="s">
        <v>2989</v>
      </c>
      <c r="H1320" s="25">
        <v>1080</v>
      </c>
      <c r="I1320" s="27">
        <v>1.5</v>
      </c>
      <c r="J1320" s="27">
        <v>182440</v>
      </c>
      <c r="K1320" s="28">
        <f t="shared" si="55"/>
        <v>521260</v>
      </c>
      <c r="L1320" s="29">
        <v>808236.38</v>
      </c>
      <c r="M1320" s="29">
        <v>3232.95</v>
      </c>
      <c r="N1320" s="28">
        <f t="shared" si="56"/>
        <v>3234.45</v>
      </c>
    </row>
    <row r="1321" spans="1:15" x14ac:dyDescent="0.2">
      <c r="D1321" s="23" t="s">
        <v>2988</v>
      </c>
      <c r="E1321" s="24">
        <v>59.673999999999999</v>
      </c>
      <c r="F1321" s="25" t="s">
        <v>129</v>
      </c>
      <c r="G1321" s="26" t="s">
        <v>129</v>
      </c>
      <c r="H1321" s="25">
        <v>1130</v>
      </c>
      <c r="K1321" s="28">
        <f t="shared" ref="K1321:K1379" si="57">ROUND(J1321/0.35,-1)</f>
        <v>0</v>
      </c>
      <c r="N1321" s="28">
        <f t="shared" ref="N1321:N1379" si="58">SUM(I1321+M1321)</f>
        <v>0</v>
      </c>
    </row>
    <row r="1322" spans="1:15" x14ac:dyDescent="0.2">
      <c r="A1322" s="24" t="s">
        <v>2990</v>
      </c>
      <c r="C1322" s="68">
        <v>42942</v>
      </c>
      <c r="D1322" s="23" t="s">
        <v>2991</v>
      </c>
      <c r="E1322" s="24">
        <v>42.536200000000001</v>
      </c>
      <c r="F1322" s="25" t="s">
        <v>2993</v>
      </c>
      <c r="G1322" s="26" t="s">
        <v>2956</v>
      </c>
      <c r="H1322" s="25">
        <v>1010</v>
      </c>
      <c r="I1322" s="27">
        <v>1</v>
      </c>
      <c r="J1322" s="27">
        <v>126750</v>
      </c>
      <c r="K1322" s="28">
        <f t="shared" si="57"/>
        <v>362140</v>
      </c>
      <c r="N1322" s="28">
        <f t="shared" si="58"/>
        <v>1</v>
      </c>
    </row>
    <row r="1323" spans="1:15" x14ac:dyDescent="0.2">
      <c r="D1323" s="23" t="s">
        <v>2992</v>
      </c>
      <c r="E1323" s="24">
        <v>38.662399999999998</v>
      </c>
      <c r="F1323" s="25" t="s">
        <v>129</v>
      </c>
      <c r="G1323" s="26" t="s">
        <v>129</v>
      </c>
      <c r="K1323" s="28">
        <f t="shared" si="57"/>
        <v>0</v>
      </c>
      <c r="N1323" s="28">
        <f t="shared" si="58"/>
        <v>0</v>
      </c>
    </row>
    <row r="1324" spans="1:15" x14ac:dyDescent="0.2">
      <c r="A1324" s="24" t="s">
        <v>2994</v>
      </c>
      <c r="C1324" s="68">
        <v>42942</v>
      </c>
      <c r="D1324" s="23" t="s">
        <v>2995</v>
      </c>
      <c r="E1324" s="24">
        <v>1</v>
      </c>
      <c r="F1324" s="25" t="s">
        <v>129</v>
      </c>
      <c r="G1324" s="26" t="s">
        <v>129</v>
      </c>
      <c r="H1324" s="25">
        <v>1010</v>
      </c>
      <c r="I1324" s="27">
        <v>0.5</v>
      </c>
      <c r="J1324" s="27">
        <v>2030</v>
      </c>
      <c r="K1324" s="28">
        <f t="shared" si="57"/>
        <v>5800</v>
      </c>
      <c r="N1324" s="28">
        <f t="shared" si="58"/>
        <v>0.5</v>
      </c>
    </row>
    <row r="1325" spans="1:15" s="41" customFormat="1" x14ac:dyDescent="0.2">
      <c r="A1325" s="40" t="s">
        <v>2996</v>
      </c>
      <c r="B1325" s="38"/>
      <c r="C1325" s="70">
        <v>42942</v>
      </c>
      <c r="D1325" s="39" t="s">
        <v>2997</v>
      </c>
      <c r="E1325" s="40">
        <v>100.691</v>
      </c>
      <c r="F1325" s="41" t="s">
        <v>129</v>
      </c>
      <c r="G1325" s="42" t="s">
        <v>129</v>
      </c>
      <c r="H1325" s="41">
        <v>1010</v>
      </c>
      <c r="I1325" s="43">
        <v>0.5</v>
      </c>
      <c r="J1325" s="43">
        <v>157390</v>
      </c>
      <c r="K1325" s="44">
        <f t="shared" si="57"/>
        <v>449690</v>
      </c>
      <c r="L1325" s="45"/>
      <c r="M1325" s="45"/>
      <c r="N1325" s="44">
        <f t="shared" si="58"/>
        <v>0.5</v>
      </c>
      <c r="O1325" s="37"/>
    </row>
    <row r="1326" spans="1:15" x14ac:dyDescent="0.2">
      <c r="N1326" s="28">
        <f>SUM(N1312:N1325)</f>
        <v>6481.4</v>
      </c>
      <c r="O1326" s="62">
        <v>64082</v>
      </c>
    </row>
    <row r="1327" spans="1:15" x14ac:dyDescent="0.2">
      <c r="O1327" s="84"/>
    </row>
    <row r="1328" spans="1:15" x14ac:dyDescent="0.2">
      <c r="A1328" s="24" t="s">
        <v>2998</v>
      </c>
      <c r="C1328" s="68">
        <v>42943</v>
      </c>
      <c r="D1328" s="23" t="s">
        <v>2999</v>
      </c>
      <c r="E1328" s="24" t="s">
        <v>3000</v>
      </c>
      <c r="F1328" s="25" t="s">
        <v>3001</v>
      </c>
      <c r="G1328" s="26" t="s">
        <v>3002</v>
      </c>
      <c r="H1328" s="25">
        <v>3010</v>
      </c>
      <c r="I1328" s="27">
        <v>0.5</v>
      </c>
      <c r="J1328" s="27">
        <v>30310</v>
      </c>
      <c r="K1328" s="28">
        <f>ROUND(J1328/0.35,-1)</f>
        <v>86600</v>
      </c>
      <c r="N1328" s="28">
        <f>SUM(I1328+M1328)</f>
        <v>0.5</v>
      </c>
      <c r="O1328" s="84"/>
    </row>
    <row r="1329" spans="1:15" x14ac:dyDescent="0.2">
      <c r="A1329" s="24">
        <v>423</v>
      </c>
      <c r="C1329" s="68">
        <v>42943</v>
      </c>
      <c r="D1329" s="23" t="s">
        <v>3003</v>
      </c>
      <c r="E1329" s="24">
        <v>2.2040000000000002</v>
      </c>
      <c r="F1329" s="25" t="s">
        <v>3004</v>
      </c>
      <c r="G1329" s="26" t="s">
        <v>3005</v>
      </c>
      <c r="H1329" s="25">
        <v>1220</v>
      </c>
      <c r="I1329" s="27">
        <v>0.5</v>
      </c>
      <c r="J1329" s="27">
        <v>36500</v>
      </c>
      <c r="K1329" s="28">
        <f>ROUND(J1329/0.35,-1)</f>
        <v>104290</v>
      </c>
      <c r="L1329" s="29">
        <v>167000</v>
      </c>
      <c r="M1329" s="29">
        <v>668</v>
      </c>
      <c r="N1329" s="28">
        <f>SUM(I1329+M1329)</f>
        <v>668.5</v>
      </c>
      <c r="O1329" s="84"/>
    </row>
    <row r="1330" spans="1:15" x14ac:dyDescent="0.2">
      <c r="A1330" s="24" t="s">
        <v>3006</v>
      </c>
      <c r="C1330" s="68">
        <v>42943</v>
      </c>
      <c r="D1330" s="23" t="s">
        <v>3007</v>
      </c>
      <c r="E1330" s="24">
        <v>1.56</v>
      </c>
      <c r="F1330" s="25" t="s">
        <v>3008</v>
      </c>
      <c r="G1330" s="26" t="s">
        <v>3009</v>
      </c>
      <c r="H1330" s="25">
        <v>1070</v>
      </c>
      <c r="I1330" s="27">
        <v>0.5</v>
      </c>
      <c r="J1330" s="27">
        <v>7550</v>
      </c>
      <c r="K1330" s="28">
        <f t="shared" si="57"/>
        <v>21570</v>
      </c>
      <c r="N1330" s="28">
        <f t="shared" si="58"/>
        <v>0.5</v>
      </c>
      <c r="O1330" s="84"/>
    </row>
    <row r="1331" spans="1:15" x14ac:dyDescent="0.2">
      <c r="A1331" s="24">
        <v>422</v>
      </c>
      <c r="C1331" s="68">
        <v>42942</v>
      </c>
      <c r="D1331" s="23" t="s">
        <v>3024</v>
      </c>
      <c r="E1331" s="24">
        <v>5.0010000000000003</v>
      </c>
      <c r="F1331" s="25" t="s">
        <v>3025</v>
      </c>
      <c r="G1331" s="26" t="s">
        <v>3026</v>
      </c>
      <c r="H1331" s="25">
        <v>1050</v>
      </c>
      <c r="I1331" s="27">
        <v>0.5</v>
      </c>
      <c r="J1331" s="27">
        <v>36070</v>
      </c>
      <c r="K1331" s="28">
        <f t="shared" si="57"/>
        <v>103060</v>
      </c>
      <c r="L1331" s="29">
        <v>135000</v>
      </c>
      <c r="M1331" s="29">
        <v>540</v>
      </c>
      <c r="N1331" s="28">
        <f t="shared" si="58"/>
        <v>540.5</v>
      </c>
      <c r="O1331" s="84"/>
    </row>
    <row r="1332" spans="1:15" x14ac:dyDescent="0.2">
      <c r="A1332" s="24" t="s">
        <v>3010</v>
      </c>
      <c r="C1332" s="68">
        <v>42943</v>
      </c>
      <c r="D1332" s="23" t="s">
        <v>3011</v>
      </c>
      <c r="E1332" s="24">
        <v>4.4591000000000003</v>
      </c>
      <c r="F1332" s="25" t="s">
        <v>3012</v>
      </c>
      <c r="G1332" s="26" t="s">
        <v>3013</v>
      </c>
      <c r="H1332" s="25">
        <v>1070</v>
      </c>
      <c r="I1332" s="27">
        <v>0.5</v>
      </c>
      <c r="J1332" s="27">
        <v>28440</v>
      </c>
      <c r="K1332" s="28">
        <f t="shared" si="57"/>
        <v>81260</v>
      </c>
      <c r="N1332" s="28">
        <f t="shared" si="58"/>
        <v>0.5</v>
      </c>
      <c r="O1332" s="84"/>
    </row>
    <row r="1333" spans="1:15" x14ac:dyDescent="0.2">
      <c r="A1333" s="24" t="s">
        <v>3014</v>
      </c>
      <c r="C1333" s="83">
        <v>42943</v>
      </c>
      <c r="D1333" s="23" t="s">
        <v>3015</v>
      </c>
      <c r="E1333" s="24">
        <v>2.6320000000000001</v>
      </c>
      <c r="F1333" s="68" t="s">
        <v>3016</v>
      </c>
      <c r="G1333" s="26" t="s">
        <v>3017</v>
      </c>
      <c r="H1333" s="25">
        <v>1200</v>
      </c>
      <c r="I1333" s="27">
        <v>0.5</v>
      </c>
      <c r="J1333" s="27">
        <v>9320</v>
      </c>
      <c r="K1333" s="28">
        <f t="shared" si="57"/>
        <v>26630</v>
      </c>
      <c r="N1333" s="28">
        <f t="shared" si="58"/>
        <v>0.5</v>
      </c>
      <c r="O1333" s="84"/>
    </row>
    <row r="1334" spans="1:15" x14ac:dyDescent="0.2">
      <c r="A1334" s="24" t="s">
        <v>3018</v>
      </c>
      <c r="C1334" s="68">
        <v>42943</v>
      </c>
      <c r="D1334" s="23" t="s">
        <v>3019</v>
      </c>
      <c r="E1334" s="24" t="s">
        <v>3021</v>
      </c>
      <c r="F1334" s="25" t="s">
        <v>3022</v>
      </c>
      <c r="G1334" s="26" t="s">
        <v>3023</v>
      </c>
      <c r="H1334" s="25">
        <v>2020</v>
      </c>
      <c r="I1334" s="27">
        <v>1</v>
      </c>
      <c r="J1334" s="27">
        <v>3960</v>
      </c>
      <c r="K1334" s="28">
        <f t="shared" si="57"/>
        <v>11310</v>
      </c>
      <c r="N1334" s="28">
        <f t="shared" si="58"/>
        <v>1</v>
      </c>
      <c r="O1334" s="84"/>
    </row>
    <row r="1335" spans="1:15" x14ac:dyDescent="0.2">
      <c r="D1335" s="23" t="s">
        <v>3020</v>
      </c>
      <c r="E1335" s="24" t="s">
        <v>424</v>
      </c>
      <c r="F1335" s="25" t="s">
        <v>129</v>
      </c>
      <c r="G1335" s="26" t="s">
        <v>129</v>
      </c>
      <c r="K1335" s="28">
        <f t="shared" si="57"/>
        <v>0</v>
      </c>
      <c r="N1335" s="28">
        <f t="shared" si="58"/>
        <v>0</v>
      </c>
      <c r="O1335" s="84"/>
    </row>
    <row r="1336" spans="1:15" x14ac:dyDescent="0.2">
      <c r="A1336" s="24" t="s">
        <v>3027</v>
      </c>
      <c r="C1336" s="68">
        <v>42943</v>
      </c>
      <c r="D1336" s="23" t="s">
        <v>3028</v>
      </c>
      <c r="F1336" s="25" t="s">
        <v>3029</v>
      </c>
      <c r="G1336" s="26" t="s">
        <v>3030</v>
      </c>
      <c r="H1336" s="25">
        <v>1220</v>
      </c>
      <c r="I1336" s="27">
        <v>0</v>
      </c>
      <c r="K1336" s="28">
        <f t="shared" si="57"/>
        <v>0</v>
      </c>
      <c r="N1336" s="28">
        <f t="shared" si="58"/>
        <v>0</v>
      </c>
      <c r="O1336" s="84"/>
    </row>
    <row r="1337" spans="1:15" x14ac:dyDescent="0.2">
      <c r="A1337" s="24" t="s">
        <v>3031</v>
      </c>
      <c r="C1337" s="68">
        <v>42944</v>
      </c>
      <c r="D1337" s="23" t="s">
        <v>3032</v>
      </c>
      <c r="E1337" s="24">
        <v>0.92400000000000004</v>
      </c>
      <c r="F1337" s="25" t="s">
        <v>3034</v>
      </c>
      <c r="G1337" s="26" t="s">
        <v>3035</v>
      </c>
      <c r="H1337" s="25">
        <v>1070</v>
      </c>
      <c r="I1337" s="27">
        <v>1</v>
      </c>
      <c r="J1337" s="27">
        <v>20830</v>
      </c>
      <c r="K1337" s="28">
        <f t="shared" si="57"/>
        <v>59510</v>
      </c>
      <c r="N1337" s="28">
        <f t="shared" si="58"/>
        <v>1</v>
      </c>
    </row>
    <row r="1338" spans="1:15" x14ac:dyDescent="0.2">
      <c r="D1338" s="23" t="s">
        <v>3033</v>
      </c>
      <c r="E1338" s="24">
        <v>0.224</v>
      </c>
      <c r="F1338" s="25" t="s">
        <v>129</v>
      </c>
      <c r="G1338" s="26" t="s">
        <v>129</v>
      </c>
      <c r="K1338" s="28">
        <f t="shared" si="57"/>
        <v>0</v>
      </c>
      <c r="N1338" s="28">
        <f t="shared" si="58"/>
        <v>0</v>
      </c>
    </row>
    <row r="1339" spans="1:15" x14ac:dyDescent="0.2">
      <c r="A1339" s="24">
        <v>424</v>
      </c>
      <c r="C1339" s="68">
        <v>42944</v>
      </c>
      <c r="D1339" s="23" t="s">
        <v>3036</v>
      </c>
      <c r="E1339" s="24" t="s">
        <v>3037</v>
      </c>
      <c r="F1339" s="25" t="s">
        <v>3038</v>
      </c>
      <c r="G1339" s="26" t="s">
        <v>3039</v>
      </c>
      <c r="H1339" s="25">
        <v>3010</v>
      </c>
      <c r="I1339" s="27">
        <v>0.5</v>
      </c>
      <c r="J1339" s="27">
        <v>21490</v>
      </c>
      <c r="K1339" s="28">
        <f t="shared" si="57"/>
        <v>61400</v>
      </c>
      <c r="L1339" s="29">
        <v>72000</v>
      </c>
      <c r="M1339" s="29">
        <v>288</v>
      </c>
      <c r="N1339" s="28">
        <f t="shared" si="58"/>
        <v>288.5</v>
      </c>
    </row>
    <row r="1340" spans="1:15" x14ac:dyDescent="0.2">
      <c r="A1340" s="24">
        <v>425</v>
      </c>
      <c r="C1340" s="68">
        <v>42944</v>
      </c>
      <c r="D1340" s="23" t="s">
        <v>3040</v>
      </c>
      <c r="E1340" s="24">
        <v>59.453000000000003</v>
      </c>
      <c r="F1340" s="25" t="s">
        <v>3041</v>
      </c>
      <c r="G1340" s="26" t="s">
        <v>3042</v>
      </c>
      <c r="H1340" s="25">
        <v>1180</v>
      </c>
      <c r="I1340" s="27">
        <v>0.5</v>
      </c>
      <c r="J1340" s="27">
        <v>64410</v>
      </c>
      <c r="K1340" s="28">
        <f t="shared" si="57"/>
        <v>184030</v>
      </c>
      <c r="L1340" s="29">
        <v>445897.5</v>
      </c>
      <c r="M1340" s="29">
        <v>1783.59</v>
      </c>
      <c r="N1340" s="28">
        <f t="shared" si="58"/>
        <v>1784.09</v>
      </c>
    </row>
    <row r="1341" spans="1:15" x14ac:dyDescent="0.2">
      <c r="A1341" s="24">
        <v>426</v>
      </c>
      <c r="C1341" s="68">
        <v>42944</v>
      </c>
      <c r="D1341" s="23" t="s">
        <v>3043</v>
      </c>
      <c r="E1341" s="24">
        <v>0.16070000000000001</v>
      </c>
      <c r="F1341" s="25" t="s">
        <v>3045</v>
      </c>
      <c r="G1341" s="26" t="s">
        <v>3046</v>
      </c>
      <c r="H1341" s="25">
        <v>3010</v>
      </c>
      <c r="I1341" s="27">
        <v>1</v>
      </c>
      <c r="J1341" s="27">
        <v>30530</v>
      </c>
      <c r="K1341" s="28">
        <f t="shared" si="57"/>
        <v>87230</v>
      </c>
      <c r="L1341" s="29">
        <v>85000</v>
      </c>
      <c r="M1341" s="29">
        <v>340</v>
      </c>
      <c r="N1341" s="28">
        <f t="shared" si="58"/>
        <v>341</v>
      </c>
    </row>
    <row r="1342" spans="1:15" x14ac:dyDescent="0.2">
      <c r="D1342" s="23" t="s">
        <v>3044</v>
      </c>
      <c r="E1342" s="24">
        <v>4.1000000000000002E-2</v>
      </c>
      <c r="F1342" s="25" t="s">
        <v>129</v>
      </c>
      <c r="G1342" s="26" t="s">
        <v>129</v>
      </c>
      <c r="K1342" s="28">
        <f t="shared" si="57"/>
        <v>0</v>
      </c>
      <c r="N1342" s="28">
        <f t="shared" si="58"/>
        <v>0</v>
      </c>
    </row>
    <row r="1343" spans="1:15" x14ac:dyDescent="0.2">
      <c r="A1343" s="24" t="s">
        <v>3047</v>
      </c>
      <c r="C1343" s="68">
        <v>42944</v>
      </c>
      <c r="D1343" s="23" t="s">
        <v>3048</v>
      </c>
      <c r="E1343" s="24" t="s">
        <v>424</v>
      </c>
      <c r="F1343" s="25" t="s">
        <v>3022</v>
      </c>
      <c r="G1343" s="26" t="s">
        <v>2762</v>
      </c>
      <c r="H1343" s="25">
        <v>2020</v>
      </c>
      <c r="I1343" s="27">
        <v>1</v>
      </c>
      <c r="J1343" s="27">
        <v>3600</v>
      </c>
      <c r="K1343" s="28">
        <f t="shared" si="57"/>
        <v>10290</v>
      </c>
      <c r="N1343" s="28">
        <f t="shared" si="58"/>
        <v>1</v>
      </c>
    </row>
    <row r="1344" spans="1:15" x14ac:dyDescent="0.2">
      <c r="D1344" s="23" t="s">
        <v>3049</v>
      </c>
      <c r="E1344" s="24" t="s">
        <v>424</v>
      </c>
      <c r="F1344" s="25" t="s">
        <v>129</v>
      </c>
      <c r="G1344" s="26" t="s">
        <v>129</v>
      </c>
      <c r="K1344" s="28">
        <f t="shared" si="57"/>
        <v>0</v>
      </c>
      <c r="N1344" s="28">
        <f t="shared" si="58"/>
        <v>0</v>
      </c>
    </row>
    <row r="1345" spans="1:15" x14ac:dyDescent="0.2">
      <c r="A1345" s="24" t="s">
        <v>3050</v>
      </c>
      <c r="C1345" s="68">
        <v>42944</v>
      </c>
      <c r="D1345" s="23" t="s">
        <v>3051</v>
      </c>
      <c r="E1345" s="24">
        <v>15.718</v>
      </c>
      <c r="F1345" s="25" t="s">
        <v>1383</v>
      </c>
      <c r="G1345" s="26" t="s">
        <v>3053</v>
      </c>
      <c r="H1345" s="25">
        <v>1080</v>
      </c>
      <c r="I1345" s="27">
        <v>1</v>
      </c>
      <c r="J1345" s="27">
        <v>419040</v>
      </c>
      <c r="K1345" s="28">
        <f t="shared" si="57"/>
        <v>1197260</v>
      </c>
      <c r="N1345" s="28">
        <f t="shared" si="58"/>
        <v>1</v>
      </c>
    </row>
    <row r="1346" spans="1:15" x14ac:dyDescent="0.2">
      <c r="D1346" s="23" t="s">
        <v>3052</v>
      </c>
      <c r="E1346" s="24">
        <v>263.267</v>
      </c>
      <c r="F1346" s="25" t="s">
        <v>129</v>
      </c>
      <c r="G1346" s="26" t="s">
        <v>129</v>
      </c>
      <c r="K1346" s="28">
        <f t="shared" si="57"/>
        <v>0</v>
      </c>
      <c r="N1346" s="28">
        <f t="shared" si="58"/>
        <v>0</v>
      </c>
    </row>
    <row r="1347" spans="1:15" x14ac:dyDescent="0.2">
      <c r="A1347" s="24" t="s">
        <v>3054</v>
      </c>
      <c r="C1347" s="68">
        <v>42947</v>
      </c>
      <c r="D1347" s="23" t="s">
        <v>2004</v>
      </c>
      <c r="E1347" s="24">
        <v>0.16739999999999999</v>
      </c>
      <c r="F1347" s="25" t="s">
        <v>3055</v>
      </c>
      <c r="G1347" s="26" t="s">
        <v>3056</v>
      </c>
      <c r="H1347" s="25">
        <v>3010</v>
      </c>
      <c r="I1347" s="27">
        <v>0.5</v>
      </c>
      <c r="J1347" s="27">
        <v>25610</v>
      </c>
      <c r="K1347" s="28">
        <f t="shared" si="57"/>
        <v>73170</v>
      </c>
      <c r="N1347" s="28">
        <f t="shared" si="58"/>
        <v>0.5</v>
      </c>
    </row>
    <row r="1348" spans="1:15" x14ac:dyDescent="0.2">
      <c r="A1348" s="24">
        <v>427</v>
      </c>
      <c r="C1348" s="68">
        <v>42947</v>
      </c>
      <c r="D1348" s="23" t="s">
        <v>3064</v>
      </c>
      <c r="E1348" s="24">
        <v>160</v>
      </c>
      <c r="F1348" s="25" t="s">
        <v>3065</v>
      </c>
      <c r="G1348" s="26" t="s">
        <v>3066</v>
      </c>
      <c r="H1348" s="25">
        <v>1100</v>
      </c>
      <c r="I1348" s="27">
        <v>0.5</v>
      </c>
      <c r="J1348" s="27">
        <v>132780</v>
      </c>
      <c r="K1348" s="28">
        <f t="shared" si="57"/>
        <v>379370</v>
      </c>
      <c r="L1348" s="29">
        <v>592000</v>
      </c>
      <c r="M1348" s="29">
        <f>L1348*0.004</f>
        <v>2368</v>
      </c>
      <c r="N1348" s="28">
        <f t="shared" si="58"/>
        <v>2368.5</v>
      </c>
    </row>
    <row r="1349" spans="1:15" x14ac:dyDescent="0.2">
      <c r="A1349" s="24">
        <v>428</v>
      </c>
      <c r="C1349" s="68" t="s">
        <v>3067</v>
      </c>
      <c r="D1349" s="23" t="s">
        <v>3068</v>
      </c>
      <c r="E1349" s="24" t="s">
        <v>263</v>
      </c>
      <c r="F1349" s="25" t="s">
        <v>3069</v>
      </c>
      <c r="G1349" s="26" t="s">
        <v>3070</v>
      </c>
      <c r="H1349" s="25">
        <v>2050</v>
      </c>
      <c r="I1349" s="27">
        <v>0.5</v>
      </c>
      <c r="J1349" s="27">
        <v>22260</v>
      </c>
      <c r="K1349" s="28">
        <f t="shared" si="57"/>
        <v>63600</v>
      </c>
      <c r="L1349" s="29">
        <v>79900</v>
      </c>
      <c r="M1349" s="29">
        <v>319.60000000000002</v>
      </c>
      <c r="N1349" s="28">
        <f t="shared" si="58"/>
        <v>320.10000000000002</v>
      </c>
    </row>
    <row r="1350" spans="1:15" x14ac:dyDescent="0.2">
      <c r="A1350" s="24">
        <v>429</v>
      </c>
      <c r="C1350" s="68">
        <v>42947</v>
      </c>
      <c r="D1350" s="23" t="s">
        <v>3071</v>
      </c>
      <c r="E1350" s="24">
        <v>62.734999999999999</v>
      </c>
      <c r="F1350" s="25" t="s">
        <v>3072</v>
      </c>
      <c r="G1350" s="26" t="s">
        <v>3073</v>
      </c>
      <c r="H1350" s="25">
        <v>1170</v>
      </c>
      <c r="I1350" s="27">
        <v>0.5</v>
      </c>
      <c r="J1350" s="27">
        <v>69950</v>
      </c>
      <c r="K1350" s="28">
        <f t="shared" si="57"/>
        <v>199860</v>
      </c>
      <c r="L1350" s="29">
        <v>250940</v>
      </c>
      <c r="M1350" s="29">
        <v>1003.8</v>
      </c>
      <c r="N1350" s="28">
        <f t="shared" si="58"/>
        <v>1004.3</v>
      </c>
    </row>
    <row r="1351" spans="1:15" s="41" customFormat="1" x14ac:dyDescent="0.2">
      <c r="A1351" s="40">
        <v>430</v>
      </c>
      <c r="B1351" s="85"/>
      <c r="C1351" s="70">
        <v>42947</v>
      </c>
      <c r="D1351" s="39" t="s">
        <v>3074</v>
      </c>
      <c r="E1351" s="40">
        <v>0.25</v>
      </c>
      <c r="F1351" s="41" t="s">
        <v>3075</v>
      </c>
      <c r="G1351" s="42" t="s">
        <v>3076</v>
      </c>
      <c r="H1351" s="41">
        <v>3010</v>
      </c>
      <c r="I1351" s="43">
        <v>0.5</v>
      </c>
      <c r="J1351" s="43">
        <v>30720</v>
      </c>
      <c r="K1351" s="44">
        <f t="shared" si="57"/>
        <v>87770</v>
      </c>
      <c r="L1351" s="45">
        <v>145000</v>
      </c>
      <c r="M1351" s="45">
        <v>580</v>
      </c>
      <c r="N1351" s="44">
        <f t="shared" si="58"/>
        <v>580.5</v>
      </c>
      <c r="O1351" s="37"/>
    </row>
    <row r="1352" spans="1:15" x14ac:dyDescent="0.2">
      <c r="N1352" s="28">
        <f>SUM(N1328:N1351)</f>
        <v>7902.4900000000007</v>
      </c>
      <c r="O1352" s="62">
        <v>64124</v>
      </c>
    </row>
    <row r="1354" spans="1:15" x14ac:dyDescent="0.2">
      <c r="A1354" s="24" t="s">
        <v>3057</v>
      </c>
      <c r="C1354" s="68">
        <v>42947</v>
      </c>
      <c r="D1354" s="23" t="s">
        <v>3058</v>
      </c>
      <c r="E1354" s="24">
        <v>67.528700000000001</v>
      </c>
      <c r="F1354" s="25" t="s">
        <v>3061</v>
      </c>
      <c r="G1354" s="26" t="s">
        <v>3062</v>
      </c>
      <c r="H1354" s="25">
        <v>1070</v>
      </c>
      <c r="I1354" s="27">
        <v>1.5</v>
      </c>
      <c r="J1354" s="27">
        <v>120600</v>
      </c>
      <c r="K1354" s="28">
        <f>ROUND(J1354/0.35,-1)</f>
        <v>344570</v>
      </c>
      <c r="N1354" s="28">
        <f>SUM(I1354+M1354)</f>
        <v>1.5</v>
      </c>
    </row>
    <row r="1355" spans="1:15" x14ac:dyDescent="0.2">
      <c r="D1355" s="23" t="s">
        <v>3059</v>
      </c>
      <c r="E1355" s="24">
        <v>3.6783999999999999</v>
      </c>
      <c r="F1355" s="25" t="s">
        <v>3063</v>
      </c>
      <c r="G1355" s="26" t="s">
        <v>3062</v>
      </c>
      <c r="K1355" s="28">
        <f>ROUND(J1355/0.35,-1)</f>
        <v>0</v>
      </c>
      <c r="N1355" s="28">
        <f>SUM(I1355+M1355)</f>
        <v>0</v>
      </c>
    </row>
    <row r="1356" spans="1:15" x14ac:dyDescent="0.2">
      <c r="D1356" s="23" t="s">
        <v>3060</v>
      </c>
      <c r="E1356" s="24">
        <v>0.1149</v>
      </c>
      <c r="F1356" s="25" t="s">
        <v>129</v>
      </c>
      <c r="G1356" s="26" t="s">
        <v>129</v>
      </c>
      <c r="K1356" s="28">
        <f>ROUND(J1356/0.35,-1)</f>
        <v>0</v>
      </c>
      <c r="N1356" s="28">
        <f>SUM(I1356+M1356)</f>
        <v>0</v>
      </c>
    </row>
    <row r="1357" spans="1:15" x14ac:dyDescent="0.2">
      <c r="A1357" s="24" t="s">
        <v>3077</v>
      </c>
      <c r="C1357" s="68">
        <v>42947</v>
      </c>
      <c r="D1357" s="23" t="s">
        <v>3078</v>
      </c>
      <c r="E1357" s="24">
        <v>15.605</v>
      </c>
      <c r="F1357" s="25" t="s">
        <v>3079</v>
      </c>
      <c r="G1357" s="26" t="s">
        <v>3080</v>
      </c>
      <c r="H1357" s="25">
        <v>1090</v>
      </c>
      <c r="I1357" s="27">
        <v>0.5</v>
      </c>
      <c r="J1357" s="27">
        <v>56550</v>
      </c>
      <c r="K1357" s="28">
        <f t="shared" si="57"/>
        <v>161570</v>
      </c>
      <c r="N1357" s="28">
        <f t="shared" si="58"/>
        <v>0.5</v>
      </c>
    </row>
    <row r="1358" spans="1:15" x14ac:dyDescent="0.2">
      <c r="A1358" s="24">
        <v>431</v>
      </c>
      <c r="C1358" s="68">
        <v>42948</v>
      </c>
      <c r="D1358" s="23" t="s">
        <v>3081</v>
      </c>
      <c r="E1358" s="24">
        <v>0.27600000000000002</v>
      </c>
      <c r="F1358" s="25" t="s">
        <v>3082</v>
      </c>
      <c r="G1358" s="26" t="s">
        <v>3083</v>
      </c>
      <c r="H1358" s="25">
        <v>2040</v>
      </c>
      <c r="I1358" s="27">
        <v>0.5</v>
      </c>
      <c r="J1358" s="27">
        <v>34530</v>
      </c>
      <c r="K1358" s="28">
        <f t="shared" si="57"/>
        <v>98660</v>
      </c>
      <c r="L1358" s="29">
        <v>154000</v>
      </c>
      <c r="M1358" s="29">
        <v>580</v>
      </c>
      <c r="N1358" s="28">
        <f t="shared" si="58"/>
        <v>580.5</v>
      </c>
    </row>
    <row r="1359" spans="1:15" x14ac:dyDescent="0.2">
      <c r="A1359" s="24">
        <v>432</v>
      </c>
      <c r="C1359" s="68">
        <v>42948</v>
      </c>
      <c r="D1359" s="23" t="s">
        <v>3084</v>
      </c>
      <c r="E1359" s="24">
        <v>0.1125</v>
      </c>
      <c r="F1359" s="25" t="s">
        <v>3085</v>
      </c>
      <c r="G1359" s="26" t="s">
        <v>3086</v>
      </c>
      <c r="H1359" s="25">
        <v>3010</v>
      </c>
      <c r="I1359" s="27">
        <v>0.5</v>
      </c>
      <c r="J1359" s="27">
        <v>8400</v>
      </c>
      <c r="K1359" s="28">
        <f t="shared" si="57"/>
        <v>24000</v>
      </c>
      <c r="L1359" s="29">
        <v>25000</v>
      </c>
      <c r="M1359" s="29">
        <v>100</v>
      </c>
      <c r="N1359" s="28">
        <f t="shared" si="58"/>
        <v>100.5</v>
      </c>
    </row>
    <row r="1360" spans="1:15" x14ac:dyDescent="0.2">
      <c r="A1360" s="24">
        <v>433</v>
      </c>
      <c r="C1360" s="68">
        <v>42948</v>
      </c>
      <c r="D1360" s="23" t="s">
        <v>3087</v>
      </c>
      <c r="E1360" s="24">
        <v>0.25740000000000002</v>
      </c>
      <c r="F1360" s="25" t="s">
        <v>3088</v>
      </c>
      <c r="G1360" s="26" t="s">
        <v>3089</v>
      </c>
      <c r="H1360" s="25">
        <v>3010</v>
      </c>
      <c r="I1360" s="27">
        <v>0.5</v>
      </c>
      <c r="J1360" s="27">
        <v>46480</v>
      </c>
      <c r="K1360" s="28">
        <f t="shared" si="57"/>
        <v>132800</v>
      </c>
      <c r="L1360" s="29">
        <v>157500</v>
      </c>
      <c r="M1360" s="29">
        <v>630</v>
      </c>
      <c r="N1360" s="28">
        <f t="shared" si="58"/>
        <v>630.5</v>
      </c>
    </row>
    <row r="1361" spans="1:15" x14ac:dyDescent="0.2">
      <c r="A1361" s="24">
        <v>434</v>
      </c>
      <c r="C1361" s="68">
        <v>42948</v>
      </c>
      <c r="D1361" s="23" t="s">
        <v>3090</v>
      </c>
      <c r="E1361" s="24">
        <v>25</v>
      </c>
      <c r="F1361" s="25" t="s">
        <v>3091</v>
      </c>
      <c r="G1361" s="26" t="s">
        <v>3092</v>
      </c>
      <c r="H1361" s="25">
        <v>1070</v>
      </c>
      <c r="I1361" s="27">
        <v>0.5</v>
      </c>
      <c r="J1361" s="27">
        <v>88490</v>
      </c>
      <c r="K1361" s="28">
        <f t="shared" si="57"/>
        <v>252830</v>
      </c>
      <c r="L1361" s="29">
        <v>279500</v>
      </c>
      <c r="M1361" s="29">
        <v>1118</v>
      </c>
      <c r="N1361" s="28">
        <f t="shared" si="58"/>
        <v>1118.5</v>
      </c>
    </row>
    <row r="1362" spans="1:15" x14ac:dyDescent="0.2">
      <c r="A1362" s="24">
        <v>435</v>
      </c>
      <c r="C1362" s="68">
        <v>42948</v>
      </c>
      <c r="D1362" s="23" t="s">
        <v>3093</v>
      </c>
      <c r="E1362" s="24">
        <v>3.488</v>
      </c>
      <c r="F1362" s="25" t="s">
        <v>3094</v>
      </c>
      <c r="G1362" s="26" t="s">
        <v>3095</v>
      </c>
      <c r="H1362" s="25">
        <v>1150</v>
      </c>
      <c r="I1362" s="27">
        <v>0.5</v>
      </c>
      <c r="J1362" s="27">
        <v>22220</v>
      </c>
      <c r="K1362" s="28">
        <f t="shared" si="57"/>
        <v>63490</v>
      </c>
      <c r="L1362" s="29">
        <v>69900</v>
      </c>
      <c r="M1362" s="29">
        <v>279.60000000000002</v>
      </c>
      <c r="N1362" s="28">
        <f t="shared" si="58"/>
        <v>280.10000000000002</v>
      </c>
    </row>
    <row r="1363" spans="1:15" x14ac:dyDescent="0.2">
      <c r="A1363" s="24" t="s">
        <v>3096</v>
      </c>
      <c r="C1363" s="68">
        <v>42948</v>
      </c>
      <c r="D1363" s="23" t="s">
        <v>3098</v>
      </c>
      <c r="E1363" s="24" t="s">
        <v>3103</v>
      </c>
      <c r="F1363" s="25" t="s">
        <v>3100</v>
      </c>
      <c r="G1363" s="26" t="s">
        <v>3101</v>
      </c>
      <c r="H1363" s="25">
        <v>1040</v>
      </c>
      <c r="I1363" s="27">
        <v>0.5</v>
      </c>
      <c r="K1363" s="28">
        <f t="shared" si="57"/>
        <v>0</v>
      </c>
      <c r="N1363" s="28">
        <f t="shared" si="58"/>
        <v>0.5</v>
      </c>
    </row>
    <row r="1364" spans="1:15" x14ac:dyDescent="0.2">
      <c r="A1364" s="24" t="s">
        <v>3097</v>
      </c>
      <c r="C1364" s="68">
        <v>42948</v>
      </c>
      <c r="D1364" s="23" t="s">
        <v>3099</v>
      </c>
      <c r="E1364" s="24" t="s">
        <v>3103</v>
      </c>
      <c r="F1364" s="25" t="s">
        <v>129</v>
      </c>
      <c r="G1364" s="26" t="s">
        <v>3102</v>
      </c>
      <c r="H1364" s="25">
        <v>1040</v>
      </c>
      <c r="I1364" s="27">
        <v>0.5</v>
      </c>
      <c r="K1364" s="28">
        <f t="shared" si="57"/>
        <v>0</v>
      </c>
      <c r="N1364" s="28">
        <f t="shared" si="58"/>
        <v>0.5</v>
      </c>
    </row>
    <row r="1365" spans="1:15" x14ac:dyDescent="0.2">
      <c r="A1365" s="24" t="s">
        <v>3104</v>
      </c>
      <c r="C1365" s="68">
        <v>42949</v>
      </c>
      <c r="D1365" s="23" t="s">
        <v>2052</v>
      </c>
      <c r="E1365" s="24">
        <v>0.26379999999999998</v>
      </c>
      <c r="F1365" s="25" t="s">
        <v>2585</v>
      </c>
      <c r="G1365" s="26" t="s">
        <v>3105</v>
      </c>
      <c r="H1365" s="25">
        <v>2040</v>
      </c>
      <c r="I1365" s="27">
        <v>0.5</v>
      </c>
      <c r="J1365" s="27">
        <v>44700</v>
      </c>
      <c r="K1365" s="28">
        <f t="shared" si="57"/>
        <v>127710</v>
      </c>
      <c r="N1365" s="28">
        <f t="shared" si="58"/>
        <v>0.5</v>
      </c>
    </row>
    <row r="1366" spans="1:15" x14ac:dyDescent="0.2">
      <c r="A1366" s="24">
        <v>436</v>
      </c>
      <c r="C1366" s="68">
        <v>42949</v>
      </c>
      <c r="D1366" s="23" t="s">
        <v>3106</v>
      </c>
      <c r="E1366" s="24">
        <v>0.155</v>
      </c>
      <c r="F1366" s="25" t="s">
        <v>3108</v>
      </c>
      <c r="G1366" s="26" t="s">
        <v>3109</v>
      </c>
      <c r="H1366" s="25">
        <v>2050</v>
      </c>
      <c r="I1366" s="27">
        <v>1</v>
      </c>
      <c r="J1366" s="27">
        <v>27320</v>
      </c>
      <c r="K1366" s="28">
        <f t="shared" si="57"/>
        <v>78060</v>
      </c>
      <c r="L1366" s="29">
        <v>121900</v>
      </c>
      <c r="M1366" s="29">
        <v>487.6</v>
      </c>
      <c r="N1366" s="28">
        <f t="shared" si="58"/>
        <v>488.6</v>
      </c>
    </row>
    <row r="1367" spans="1:15" x14ac:dyDescent="0.2">
      <c r="D1367" s="23" t="s">
        <v>3107</v>
      </c>
      <c r="E1367" s="24">
        <v>0.15379999999999999</v>
      </c>
      <c r="F1367" s="25" t="s">
        <v>129</v>
      </c>
      <c r="G1367" s="26" t="s">
        <v>129</v>
      </c>
      <c r="K1367" s="28">
        <f t="shared" si="57"/>
        <v>0</v>
      </c>
      <c r="N1367" s="28">
        <f t="shared" si="58"/>
        <v>0</v>
      </c>
    </row>
    <row r="1368" spans="1:15" x14ac:dyDescent="0.2">
      <c r="A1368" s="24">
        <v>437</v>
      </c>
      <c r="C1368" s="68">
        <v>42949</v>
      </c>
      <c r="D1368" s="23" t="s">
        <v>3111</v>
      </c>
      <c r="E1368" s="24">
        <v>0.13769999999999999</v>
      </c>
      <c r="F1368" s="25" t="s">
        <v>3115</v>
      </c>
      <c r="G1368" s="26" t="s">
        <v>3116</v>
      </c>
      <c r="H1368" s="25">
        <v>1190</v>
      </c>
      <c r="I1368" s="27">
        <v>2</v>
      </c>
      <c r="J1368" s="27">
        <v>12730</v>
      </c>
      <c r="K1368" s="28">
        <f t="shared" si="57"/>
        <v>36370</v>
      </c>
      <c r="L1368" s="29">
        <v>12000</v>
      </c>
      <c r="M1368" s="29">
        <v>48</v>
      </c>
      <c r="N1368" s="28">
        <f t="shared" si="58"/>
        <v>50</v>
      </c>
    </row>
    <row r="1369" spans="1:15" x14ac:dyDescent="0.2">
      <c r="D1369" s="23" t="s">
        <v>3112</v>
      </c>
      <c r="E1369" s="24">
        <v>0.13769999999999999</v>
      </c>
      <c r="F1369" s="25" t="s">
        <v>129</v>
      </c>
      <c r="G1369" s="26" t="s">
        <v>129</v>
      </c>
      <c r="K1369" s="28">
        <f t="shared" si="57"/>
        <v>0</v>
      </c>
      <c r="N1369" s="28">
        <f t="shared" si="58"/>
        <v>0</v>
      </c>
    </row>
    <row r="1370" spans="1:15" x14ac:dyDescent="0.2">
      <c r="D1370" s="23" t="s">
        <v>3113</v>
      </c>
      <c r="E1370" s="24">
        <v>0.13769999999999999</v>
      </c>
      <c r="F1370" s="25" t="s">
        <v>129</v>
      </c>
      <c r="G1370" s="26" t="s">
        <v>129</v>
      </c>
      <c r="K1370" s="28">
        <f t="shared" si="57"/>
        <v>0</v>
      </c>
      <c r="N1370" s="28">
        <f t="shared" si="58"/>
        <v>0</v>
      </c>
    </row>
    <row r="1371" spans="1:15" s="41" customFormat="1" x14ac:dyDescent="0.2">
      <c r="A1371" s="40"/>
      <c r="B1371" s="38"/>
      <c r="C1371" s="70"/>
      <c r="D1371" s="39" t="s">
        <v>3114</v>
      </c>
      <c r="E1371" s="40" t="s">
        <v>3110</v>
      </c>
      <c r="F1371" s="41" t="s">
        <v>129</v>
      </c>
      <c r="G1371" s="42" t="s">
        <v>129</v>
      </c>
      <c r="I1371" s="43"/>
      <c r="J1371" s="43"/>
      <c r="K1371" s="44">
        <f t="shared" si="57"/>
        <v>0</v>
      </c>
      <c r="L1371" s="45"/>
      <c r="M1371" s="45"/>
      <c r="N1371" s="44">
        <f t="shared" si="58"/>
        <v>0</v>
      </c>
      <c r="O1371" s="37"/>
    </row>
    <row r="1372" spans="1:15" x14ac:dyDescent="0.2">
      <c r="N1372" s="28">
        <f>SUM(N1354:N1371)</f>
        <v>3252.2</v>
      </c>
      <c r="O1372" s="62">
        <v>641154</v>
      </c>
    </row>
    <row r="1374" spans="1:15" x14ac:dyDescent="0.2">
      <c r="A1374" s="24" t="s">
        <v>3117</v>
      </c>
      <c r="C1374" s="68">
        <v>42947</v>
      </c>
      <c r="D1374" s="23" t="s">
        <v>3118</v>
      </c>
      <c r="E1374" s="24">
        <v>0.99199999999999999</v>
      </c>
      <c r="F1374" s="25" t="s">
        <v>3120</v>
      </c>
      <c r="G1374" s="26" t="s">
        <v>3121</v>
      </c>
      <c r="H1374" s="25">
        <v>1090</v>
      </c>
      <c r="I1374" s="27">
        <v>1</v>
      </c>
      <c r="J1374" s="27">
        <v>11400</v>
      </c>
      <c r="K1374" s="28">
        <f t="shared" si="57"/>
        <v>32570</v>
      </c>
      <c r="N1374" s="28">
        <f t="shared" si="58"/>
        <v>1</v>
      </c>
    </row>
    <row r="1375" spans="1:15" x14ac:dyDescent="0.2">
      <c r="D1375" s="23" t="s">
        <v>3119</v>
      </c>
      <c r="E1375" s="24">
        <v>1.123</v>
      </c>
      <c r="F1375" s="25" t="s">
        <v>129</v>
      </c>
      <c r="G1375" s="26" t="s">
        <v>129</v>
      </c>
      <c r="K1375" s="28">
        <f t="shared" si="57"/>
        <v>0</v>
      </c>
      <c r="N1375" s="28">
        <f t="shared" si="58"/>
        <v>0</v>
      </c>
    </row>
    <row r="1376" spans="1:15" x14ac:dyDescent="0.2">
      <c r="A1376" s="24" t="s">
        <v>3122</v>
      </c>
      <c r="C1376" s="68">
        <v>42949</v>
      </c>
      <c r="D1376" s="23" t="s">
        <v>3123</v>
      </c>
      <c r="E1376" s="24">
        <v>0.1056</v>
      </c>
      <c r="F1376" s="25" t="s">
        <v>3124</v>
      </c>
      <c r="G1376" s="26" t="s">
        <v>3125</v>
      </c>
      <c r="H1376" s="25">
        <v>3010</v>
      </c>
      <c r="I1376" s="27">
        <v>0.5</v>
      </c>
      <c r="J1376" s="27">
        <v>21930</v>
      </c>
      <c r="K1376" s="28">
        <f t="shared" si="57"/>
        <v>62660</v>
      </c>
      <c r="N1376" s="28">
        <f t="shared" si="58"/>
        <v>0.5</v>
      </c>
    </row>
    <row r="1377" spans="1:15" x14ac:dyDescent="0.2">
      <c r="A1377" s="24">
        <v>438</v>
      </c>
      <c r="C1377" s="68">
        <v>42950</v>
      </c>
      <c r="D1377" s="23" t="s">
        <v>3126</v>
      </c>
      <c r="E1377" s="24">
        <v>0.67520000000000002</v>
      </c>
      <c r="F1377" s="25" t="s">
        <v>3127</v>
      </c>
      <c r="G1377" s="26" t="s">
        <v>3128</v>
      </c>
      <c r="H1377" s="25">
        <v>1100</v>
      </c>
      <c r="I1377" s="27">
        <v>0.5</v>
      </c>
      <c r="J1377" s="27">
        <v>16500</v>
      </c>
      <c r="K1377" s="28">
        <f t="shared" si="57"/>
        <v>47140</v>
      </c>
      <c r="L1377" s="29">
        <v>22000</v>
      </c>
      <c r="M1377" s="29">
        <v>88</v>
      </c>
      <c r="N1377" s="28">
        <f t="shared" si="58"/>
        <v>88.5</v>
      </c>
    </row>
    <row r="1378" spans="1:15" x14ac:dyDescent="0.2">
      <c r="A1378" s="24" t="s">
        <v>3129</v>
      </c>
      <c r="C1378" s="68">
        <v>42950</v>
      </c>
      <c r="D1378" s="23" t="s">
        <v>3130</v>
      </c>
      <c r="E1378" s="24">
        <v>9.5079999999999991</v>
      </c>
      <c r="F1378" s="25" t="s">
        <v>3131</v>
      </c>
      <c r="G1378" s="26" t="s">
        <v>3132</v>
      </c>
      <c r="H1378" s="25">
        <v>1100</v>
      </c>
      <c r="I1378" s="27">
        <v>0.5</v>
      </c>
      <c r="J1378" s="27">
        <v>83690</v>
      </c>
      <c r="K1378" s="28">
        <f t="shared" si="57"/>
        <v>239110</v>
      </c>
      <c r="N1378" s="28">
        <f t="shared" si="58"/>
        <v>0.5</v>
      </c>
    </row>
    <row r="1379" spans="1:15" s="41" customFormat="1" x14ac:dyDescent="0.2">
      <c r="A1379" s="40">
        <v>439</v>
      </c>
      <c r="B1379" s="38"/>
      <c r="C1379" s="70">
        <v>42950</v>
      </c>
      <c r="D1379" s="39" t="s">
        <v>3133</v>
      </c>
      <c r="E1379" s="40">
        <v>1.5334000000000001</v>
      </c>
      <c r="F1379" s="41" t="s">
        <v>3134</v>
      </c>
      <c r="G1379" s="42" t="s">
        <v>3135</v>
      </c>
      <c r="H1379" s="41">
        <v>1070</v>
      </c>
      <c r="I1379" s="43">
        <v>0.5</v>
      </c>
      <c r="J1379" s="43">
        <v>1880</v>
      </c>
      <c r="K1379" s="44">
        <f t="shared" si="57"/>
        <v>5370</v>
      </c>
      <c r="L1379" s="45">
        <v>500</v>
      </c>
      <c r="M1379" s="45">
        <v>4</v>
      </c>
      <c r="N1379" s="44">
        <f t="shared" si="58"/>
        <v>4.5</v>
      </c>
      <c r="O1379" s="37"/>
    </row>
    <row r="1380" spans="1:15" x14ac:dyDescent="0.2">
      <c r="K1380" s="28">
        <f t="shared" ref="K1380:K1442" si="59">ROUND(J1380/0.35,-1)</f>
        <v>0</v>
      </c>
      <c r="N1380" s="28">
        <f>SUM(N1374:N1379)</f>
        <v>95</v>
      </c>
      <c r="O1380" s="62">
        <v>64168</v>
      </c>
    </row>
    <row r="1382" spans="1:15" x14ac:dyDescent="0.2">
      <c r="A1382" s="24">
        <v>440</v>
      </c>
      <c r="C1382" s="68">
        <v>42950</v>
      </c>
      <c r="D1382" s="23" t="s">
        <v>3136</v>
      </c>
      <c r="E1382" s="24">
        <v>1.23</v>
      </c>
      <c r="F1382" s="25" t="s">
        <v>3137</v>
      </c>
      <c r="G1382" s="26" t="s">
        <v>3138</v>
      </c>
      <c r="H1382" s="25">
        <v>1080</v>
      </c>
      <c r="I1382" s="27">
        <v>0.5</v>
      </c>
      <c r="J1382" s="27">
        <v>20740</v>
      </c>
      <c r="K1382" s="28">
        <f t="shared" si="59"/>
        <v>59260</v>
      </c>
      <c r="L1382" s="29">
        <v>78000</v>
      </c>
      <c r="M1382" s="29">
        <v>312</v>
      </c>
      <c r="N1382" s="28">
        <f t="shared" ref="N1382:N1442" si="60">SUM(I1382+M1382)</f>
        <v>312.5</v>
      </c>
    </row>
    <row r="1383" spans="1:15" x14ac:dyDescent="0.2">
      <c r="A1383" s="24" t="s">
        <v>3139</v>
      </c>
      <c r="C1383" s="68">
        <v>42950</v>
      </c>
      <c r="D1383" s="23" t="s">
        <v>2450</v>
      </c>
      <c r="E1383" s="24">
        <v>1</v>
      </c>
      <c r="F1383" s="25" t="s">
        <v>3140</v>
      </c>
      <c r="G1383" s="26" t="s">
        <v>3141</v>
      </c>
      <c r="H1383" s="25">
        <v>1210</v>
      </c>
      <c r="I1383" s="27">
        <v>0.5</v>
      </c>
      <c r="J1383" s="27">
        <v>38060</v>
      </c>
      <c r="K1383" s="28">
        <f t="shared" si="59"/>
        <v>108740</v>
      </c>
      <c r="N1383" s="28">
        <f t="shared" si="60"/>
        <v>0.5</v>
      </c>
    </row>
    <row r="1384" spans="1:15" x14ac:dyDescent="0.2">
      <c r="A1384" s="24">
        <v>442</v>
      </c>
      <c r="C1384" s="68">
        <v>42951</v>
      </c>
      <c r="D1384" s="23" t="s">
        <v>3142</v>
      </c>
      <c r="E1384" s="24">
        <v>1</v>
      </c>
      <c r="F1384" s="25" t="s">
        <v>3146</v>
      </c>
      <c r="G1384" s="26" t="s">
        <v>3147</v>
      </c>
      <c r="H1384" s="25">
        <v>3010</v>
      </c>
      <c r="I1384" s="27">
        <v>2</v>
      </c>
      <c r="J1384" s="27">
        <v>210360</v>
      </c>
      <c r="K1384" s="28">
        <f t="shared" si="59"/>
        <v>601030</v>
      </c>
      <c r="L1384" s="29">
        <v>360000</v>
      </c>
      <c r="M1384" s="29">
        <v>1440</v>
      </c>
      <c r="N1384" s="28">
        <f t="shared" si="60"/>
        <v>1442</v>
      </c>
    </row>
    <row r="1385" spans="1:15" x14ac:dyDescent="0.2">
      <c r="D1385" s="23" t="s">
        <v>3143</v>
      </c>
      <c r="E1385" s="24">
        <v>0.28999999999999998</v>
      </c>
      <c r="F1385" s="25" t="s">
        <v>129</v>
      </c>
      <c r="G1385" s="26" t="s">
        <v>129</v>
      </c>
      <c r="K1385" s="28">
        <f t="shared" si="59"/>
        <v>0</v>
      </c>
      <c r="N1385" s="28">
        <f t="shared" si="60"/>
        <v>0</v>
      </c>
    </row>
    <row r="1386" spans="1:15" x14ac:dyDescent="0.2">
      <c r="D1386" s="23" t="s">
        <v>3144</v>
      </c>
      <c r="E1386" s="24">
        <v>2.4660000000000002</v>
      </c>
      <c r="F1386" s="25" t="s">
        <v>129</v>
      </c>
      <c r="G1386" s="26" t="s">
        <v>129</v>
      </c>
      <c r="K1386" s="28">
        <f t="shared" si="59"/>
        <v>0</v>
      </c>
      <c r="N1386" s="28">
        <f t="shared" si="60"/>
        <v>0</v>
      </c>
    </row>
    <row r="1387" spans="1:15" x14ac:dyDescent="0.2">
      <c r="D1387" s="23" t="s">
        <v>3145</v>
      </c>
      <c r="E1387" s="24">
        <v>0.14799999999999999</v>
      </c>
      <c r="F1387" s="25" t="s">
        <v>129</v>
      </c>
      <c r="G1387" s="26" t="s">
        <v>129</v>
      </c>
      <c r="K1387" s="28">
        <f t="shared" si="59"/>
        <v>0</v>
      </c>
      <c r="N1387" s="28">
        <f t="shared" si="60"/>
        <v>0</v>
      </c>
    </row>
    <row r="1388" spans="1:15" x14ac:dyDescent="0.2">
      <c r="A1388" s="24">
        <v>441</v>
      </c>
      <c r="C1388" s="68">
        <v>42951</v>
      </c>
      <c r="D1388" s="23" t="s">
        <v>3148</v>
      </c>
      <c r="E1388" s="24">
        <v>0.40200000000000002</v>
      </c>
      <c r="F1388" s="25" t="s">
        <v>3149</v>
      </c>
      <c r="G1388" s="26" t="s">
        <v>3150</v>
      </c>
      <c r="H1388" s="25">
        <v>1100</v>
      </c>
      <c r="I1388" s="27">
        <v>0.5</v>
      </c>
      <c r="J1388" s="27">
        <v>22120</v>
      </c>
      <c r="K1388" s="28">
        <f t="shared" si="59"/>
        <v>63200</v>
      </c>
      <c r="L1388" s="29">
        <v>88000</v>
      </c>
      <c r="M1388" s="29">
        <v>352</v>
      </c>
      <c r="N1388" s="28">
        <f t="shared" si="60"/>
        <v>352.5</v>
      </c>
    </row>
    <row r="1389" spans="1:15" x14ac:dyDescent="0.2">
      <c r="A1389" s="24" t="s">
        <v>3151</v>
      </c>
      <c r="C1389" s="68">
        <v>42951</v>
      </c>
      <c r="D1389" s="23" t="s">
        <v>3152</v>
      </c>
      <c r="E1389" s="24">
        <v>10</v>
      </c>
      <c r="F1389" s="25" t="s">
        <v>3154</v>
      </c>
      <c r="G1389" s="26" t="s">
        <v>3155</v>
      </c>
      <c r="H1389" s="25">
        <v>1150</v>
      </c>
      <c r="I1389" s="27">
        <v>1</v>
      </c>
      <c r="J1389" s="27">
        <v>46830</v>
      </c>
      <c r="K1389" s="28">
        <f t="shared" si="59"/>
        <v>133800</v>
      </c>
      <c r="N1389" s="28">
        <f t="shared" si="60"/>
        <v>1</v>
      </c>
    </row>
    <row r="1390" spans="1:15" x14ac:dyDescent="0.2">
      <c r="D1390" s="23" t="s">
        <v>3153</v>
      </c>
      <c r="E1390" s="24">
        <v>8.8286999999999995</v>
      </c>
      <c r="F1390" s="25" t="s">
        <v>129</v>
      </c>
      <c r="G1390" s="26" t="s">
        <v>129</v>
      </c>
      <c r="H1390" s="25">
        <v>1010</v>
      </c>
      <c r="K1390" s="28">
        <f t="shared" si="59"/>
        <v>0</v>
      </c>
      <c r="N1390" s="28">
        <f t="shared" si="60"/>
        <v>0</v>
      </c>
    </row>
    <row r="1391" spans="1:15" x14ac:dyDescent="0.2">
      <c r="A1391" s="24" t="s">
        <v>3156</v>
      </c>
      <c r="C1391" s="68">
        <v>42951</v>
      </c>
      <c r="D1391" s="23" t="s">
        <v>3157</v>
      </c>
      <c r="E1391" s="24">
        <v>0.17219999999999999</v>
      </c>
      <c r="F1391" s="25" t="s">
        <v>3158</v>
      </c>
      <c r="G1391" s="26" t="s">
        <v>3159</v>
      </c>
      <c r="H1391" s="25">
        <v>3010</v>
      </c>
      <c r="I1391" s="27">
        <v>0.5</v>
      </c>
      <c r="J1391" s="27">
        <v>16880</v>
      </c>
      <c r="K1391" s="28">
        <f t="shared" si="59"/>
        <v>48230</v>
      </c>
      <c r="N1391" s="28">
        <f t="shared" si="60"/>
        <v>0.5</v>
      </c>
    </row>
    <row r="1392" spans="1:15" x14ac:dyDescent="0.2">
      <c r="A1392" s="24" t="s">
        <v>3160</v>
      </c>
      <c r="C1392" s="68">
        <v>42951</v>
      </c>
      <c r="D1392" s="23" t="s">
        <v>3161</v>
      </c>
      <c r="E1392" s="24" t="s">
        <v>166</v>
      </c>
      <c r="F1392" s="25" t="s">
        <v>3167</v>
      </c>
      <c r="G1392" s="26" t="s">
        <v>3168</v>
      </c>
      <c r="H1392" s="25">
        <v>1190</v>
      </c>
      <c r="I1392" s="27">
        <v>3</v>
      </c>
      <c r="J1392" s="27">
        <v>17570</v>
      </c>
      <c r="K1392" s="28">
        <f t="shared" si="59"/>
        <v>50200</v>
      </c>
      <c r="N1392" s="28">
        <f t="shared" si="60"/>
        <v>3</v>
      </c>
    </row>
    <row r="1393" spans="1:15" x14ac:dyDescent="0.2">
      <c r="D1393" s="23" t="s">
        <v>3162</v>
      </c>
      <c r="E1393" s="24" t="s">
        <v>166</v>
      </c>
      <c r="F1393" s="25" t="s">
        <v>129</v>
      </c>
      <c r="G1393" s="26" t="s">
        <v>129</v>
      </c>
      <c r="K1393" s="28">
        <f t="shared" si="59"/>
        <v>0</v>
      </c>
      <c r="N1393" s="28">
        <f t="shared" si="60"/>
        <v>0</v>
      </c>
    </row>
    <row r="1394" spans="1:15" x14ac:dyDescent="0.2">
      <c r="D1394" s="23" t="s">
        <v>3163</v>
      </c>
      <c r="E1394" s="24" t="s">
        <v>1036</v>
      </c>
      <c r="F1394" s="25" t="s">
        <v>129</v>
      </c>
      <c r="G1394" s="26" t="s">
        <v>129</v>
      </c>
      <c r="K1394" s="28">
        <f t="shared" si="59"/>
        <v>0</v>
      </c>
      <c r="N1394" s="28">
        <f t="shared" si="60"/>
        <v>0</v>
      </c>
    </row>
    <row r="1395" spans="1:15" x14ac:dyDescent="0.2">
      <c r="D1395" s="23" t="s">
        <v>3164</v>
      </c>
      <c r="E1395" s="24" t="s">
        <v>1036</v>
      </c>
      <c r="F1395" s="25" t="s">
        <v>129</v>
      </c>
      <c r="G1395" s="26" t="s">
        <v>129</v>
      </c>
      <c r="K1395" s="28">
        <f t="shared" si="59"/>
        <v>0</v>
      </c>
      <c r="N1395" s="28">
        <f t="shared" si="60"/>
        <v>0</v>
      </c>
    </row>
    <row r="1396" spans="1:15" x14ac:dyDescent="0.2">
      <c r="D1396" s="23" t="s">
        <v>3165</v>
      </c>
      <c r="E1396" s="24" t="s">
        <v>1036</v>
      </c>
      <c r="F1396" s="25" t="s">
        <v>129</v>
      </c>
      <c r="G1396" s="26" t="s">
        <v>129</v>
      </c>
      <c r="K1396" s="28">
        <f t="shared" si="59"/>
        <v>0</v>
      </c>
      <c r="N1396" s="28">
        <f t="shared" si="60"/>
        <v>0</v>
      </c>
    </row>
    <row r="1397" spans="1:15" x14ac:dyDescent="0.2">
      <c r="D1397" s="23" t="s">
        <v>3166</v>
      </c>
      <c r="E1397" s="24" t="s">
        <v>166</v>
      </c>
      <c r="F1397" s="25" t="s">
        <v>129</v>
      </c>
      <c r="G1397" s="26" t="s">
        <v>129</v>
      </c>
      <c r="K1397" s="28">
        <f t="shared" si="59"/>
        <v>0</v>
      </c>
      <c r="N1397" s="28">
        <f t="shared" si="60"/>
        <v>0</v>
      </c>
    </row>
    <row r="1398" spans="1:15" x14ac:dyDescent="0.2">
      <c r="A1398" s="24">
        <v>443</v>
      </c>
      <c r="C1398" s="68">
        <v>42951</v>
      </c>
      <c r="D1398" s="23" t="s">
        <v>3169</v>
      </c>
      <c r="E1398" s="24">
        <v>1.4</v>
      </c>
      <c r="F1398" s="25" t="s">
        <v>3170</v>
      </c>
      <c r="G1398" s="26" t="s">
        <v>3171</v>
      </c>
      <c r="H1398" s="25">
        <v>2040</v>
      </c>
      <c r="I1398" s="27">
        <v>0.5</v>
      </c>
      <c r="J1398" s="27">
        <v>9240</v>
      </c>
      <c r="K1398" s="28">
        <f t="shared" si="59"/>
        <v>26400</v>
      </c>
      <c r="L1398" s="29">
        <v>26400</v>
      </c>
      <c r="M1398" s="29">
        <v>105.6</v>
      </c>
      <c r="N1398" s="28">
        <f t="shared" si="60"/>
        <v>106.1</v>
      </c>
    </row>
    <row r="1399" spans="1:15" x14ac:dyDescent="0.2">
      <c r="A1399" s="24">
        <v>444</v>
      </c>
      <c r="C1399" s="68">
        <v>42951</v>
      </c>
      <c r="D1399" s="23" t="s">
        <v>3172</v>
      </c>
      <c r="E1399" s="24" t="s">
        <v>3173</v>
      </c>
      <c r="F1399" s="25" t="s">
        <v>3174</v>
      </c>
      <c r="G1399" s="26" t="s">
        <v>3175</v>
      </c>
      <c r="H1399" s="25">
        <v>3010</v>
      </c>
      <c r="I1399" s="27">
        <v>0.5</v>
      </c>
      <c r="J1399" s="27">
        <v>16110</v>
      </c>
      <c r="K1399" s="28">
        <f t="shared" si="59"/>
        <v>46030</v>
      </c>
      <c r="L1399" s="29">
        <v>65000</v>
      </c>
      <c r="M1399" s="29">
        <v>260</v>
      </c>
      <c r="N1399" s="28">
        <f t="shared" si="60"/>
        <v>260.5</v>
      </c>
    </row>
    <row r="1400" spans="1:15" x14ac:dyDescent="0.2">
      <c r="A1400" s="24" t="s">
        <v>3176</v>
      </c>
      <c r="C1400" s="68">
        <v>42954</v>
      </c>
      <c r="D1400" s="23" t="s">
        <v>3179</v>
      </c>
      <c r="E1400" s="24">
        <v>5.0999999999999996</v>
      </c>
      <c r="F1400" s="25" t="s">
        <v>3180</v>
      </c>
      <c r="G1400" s="26" t="s">
        <v>2837</v>
      </c>
      <c r="H1400" s="25">
        <v>1150</v>
      </c>
      <c r="I1400" s="27">
        <v>0.5</v>
      </c>
      <c r="J1400" s="27">
        <v>3400</v>
      </c>
      <c r="K1400" s="28">
        <f t="shared" si="59"/>
        <v>9710</v>
      </c>
      <c r="N1400" s="28">
        <f t="shared" si="60"/>
        <v>0.5</v>
      </c>
    </row>
    <row r="1401" spans="1:15" x14ac:dyDescent="0.2">
      <c r="A1401" s="24" t="s">
        <v>3177</v>
      </c>
      <c r="C1401" s="68">
        <v>42954</v>
      </c>
      <c r="D1401" s="23" t="s">
        <v>2836</v>
      </c>
      <c r="E1401" s="24">
        <v>5.7859999999999996</v>
      </c>
      <c r="F1401" s="26" t="s">
        <v>2837</v>
      </c>
      <c r="G1401" s="25" t="s">
        <v>3180</v>
      </c>
      <c r="H1401" s="25">
        <v>1150</v>
      </c>
      <c r="I1401" s="27">
        <v>0.5</v>
      </c>
      <c r="J1401" s="27">
        <v>3860</v>
      </c>
      <c r="K1401" s="28">
        <f t="shared" si="59"/>
        <v>11030</v>
      </c>
      <c r="N1401" s="28">
        <f t="shared" si="60"/>
        <v>0.5</v>
      </c>
    </row>
    <row r="1402" spans="1:15" x14ac:dyDescent="0.2">
      <c r="A1402" s="24" t="s">
        <v>3178</v>
      </c>
      <c r="C1402" s="68">
        <v>42954</v>
      </c>
      <c r="D1402" s="23" t="s">
        <v>2836</v>
      </c>
      <c r="E1402" s="24">
        <v>6.51</v>
      </c>
      <c r="F1402" s="26" t="s">
        <v>2837</v>
      </c>
      <c r="G1402" s="26" t="s">
        <v>2837</v>
      </c>
      <c r="H1402" s="25">
        <v>1150</v>
      </c>
      <c r="I1402" s="27">
        <v>0.5</v>
      </c>
      <c r="J1402" s="27">
        <v>4340</v>
      </c>
      <c r="K1402" s="28">
        <f t="shared" si="59"/>
        <v>12400</v>
      </c>
      <c r="N1402" s="28">
        <f t="shared" si="60"/>
        <v>0.5</v>
      </c>
    </row>
    <row r="1403" spans="1:15" x14ac:dyDescent="0.2">
      <c r="A1403" s="24">
        <v>445</v>
      </c>
      <c r="C1403" s="68">
        <v>42954</v>
      </c>
      <c r="D1403" s="23" t="s">
        <v>3181</v>
      </c>
      <c r="E1403" s="24">
        <v>0.1343</v>
      </c>
      <c r="F1403" s="25" t="s">
        <v>3182</v>
      </c>
      <c r="G1403" s="26" t="s">
        <v>3183</v>
      </c>
      <c r="H1403" s="25">
        <v>3010</v>
      </c>
      <c r="I1403" s="27">
        <v>0.5</v>
      </c>
      <c r="J1403" s="27">
        <v>8840</v>
      </c>
      <c r="K1403" s="28">
        <f t="shared" si="59"/>
        <v>25260</v>
      </c>
      <c r="L1403" s="29">
        <v>42000</v>
      </c>
      <c r="M1403" s="29">
        <f>L1403*0.004</f>
        <v>168</v>
      </c>
      <c r="N1403" s="28">
        <f t="shared" si="60"/>
        <v>168.5</v>
      </c>
    </row>
    <row r="1404" spans="1:15" x14ac:dyDescent="0.2">
      <c r="A1404" s="24">
        <v>446</v>
      </c>
      <c r="C1404" s="68">
        <v>42954</v>
      </c>
      <c r="D1404" s="23" t="s">
        <v>3184</v>
      </c>
      <c r="E1404" s="24">
        <v>0.33169999999999999</v>
      </c>
      <c r="F1404" s="25" t="s">
        <v>3185</v>
      </c>
      <c r="G1404" s="26" t="s">
        <v>3186</v>
      </c>
      <c r="H1404" s="25">
        <v>3010</v>
      </c>
      <c r="I1404" s="27">
        <v>0.5</v>
      </c>
      <c r="J1404" s="27">
        <v>63160</v>
      </c>
      <c r="K1404" s="28">
        <f t="shared" si="59"/>
        <v>180460</v>
      </c>
      <c r="L1404" s="29">
        <v>225000</v>
      </c>
      <c r="M1404" s="29">
        <v>900</v>
      </c>
      <c r="N1404" s="28">
        <f t="shared" si="60"/>
        <v>900.5</v>
      </c>
    </row>
    <row r="1405" spans="1:15" x14ac:dyDescent="0.2">
      <c r="A1405" s="24">
        <v>447</v>
      </c>
      <c r="C1405" s="68">
        <v>42954</v>
      </c>
      <c r="D1405" s="23" t="s">
        <v>3187</v>
      </c>
      <c r="E1405" s="24">
        <v>14.170999999999999</v>
      </c>
      <c r="F1405" s="25" t="s">
        <v>3188</v>
      </c>
      <c r="G1405" s="26" t="s">
        <v>3189</v>
      </c>
      <c r="H1405" s="25">
        <v>1090</v>
      </c>
      <c r="I1405" s="27">
        <v>0.5</v>
      </c>
      <c r="J1405" s="27">
        <v>68310</v>
      </c>
      <c r="K1405" s="28">
        <f t="shared" si="59"/>
        <v>195170</v>
      </c>
      <c r="L1405" s="29">
        <v>270000</v>
      </c>
      <c r="M1405" s="29">
        <v>1080</v>
      </c>
      <c r="N1405" s="28">
        <f t="shared" si="60"/>
        <v>1080.5</v>
      </c>
    </row>
    <row r="1406" spans="1:15" x14ac:dyDescent="0.2">
      <c r="A1406" s="24" t="s">
        <v>3190</v>
      </c>
      <c r="C1406" s="68">
        <v>42954</v>
      </c>
      <c r="D1406" s="23" t="s">
        <v>3191</v>
      </c>
      <c r="E1406" s="24">
        <v>3.2410000000000001</v>
      </c>
      <c r="F1406" s="25" t="s">
        <v>3193</v>
      </c>
      <c r="G1406" s="26" t="s">
        <v>3194</v>
      </c>
      <c r="H1406" s="25">
        <v>1060</v>
      </c>
      <c r="I1406" s="27">
        <v>1</v>
      </c>
      <c r="J1406" s="27">
        <v>54860</v>
      </c>
      <c r="K1406" s="28">
        <f t="shared" si="59"/>
        <v>156740</v>
      </c>
      <c r="N1406" s="28">
        <f t="shared" si="60"/>
        <v>1</v>
      </c>
    </row>
    <row r="1407" spans="1:15" s="41" customFormat="1" x14ac:dyDescent="0.2">
      <c r="A1407" s="40"/>
      <c r="B1407" s="38"/>
      <c r="C1407" s="70"/>
      <c r="D1407" s="39" t="s">
        <v>3192</v>
      </c>
      <c r="E1407" s="40">
        <v>0.24099999999999999</v>
      </c>
      <c r="F1407" s="41" t="s">
        <v>129</v>
      </c>
      <c r="G1407" s="42" t="s">
        <v>129</v>
      </c>
      <c r="I1407" s="43"/>
      <c r="J1407" s="43"/>
      <c r="K1407" s="44">
        <f t="shared" si="59"/>
        <v>0</v>
      </c>
      <c r="L1407" s="45"/>
      <c r="M1407" s="45"/>
      <c r="N1407" s="44">
        <f t="shared" si="60"/>
        <v>0</v>
      </c>
      <c r="O1407" s="37"/>
    </row>
    <row r="1408" spans="1:15" x14ac:dyDescent="0.2">
      <c r="N1408" s="28">
        <f>SUM(N1382:N1407)</f>
        <v>4630.6000000000004</v>
      </c>
      <c r="O1408" s="62">
        <v>64204</v>
      </c>
    </row>
    <row r="1410" spans="1:15" x14ac:dyDescent="0.2">
      <c r="A1410" s="24">
        <v>448</v>
      </c>
      <c r="C1410" s="68">
        <v>42955</v>
      </c>
      <c r="D1410" s="23" t="s">
        <v>3195</v>
      </c>
      <c r="E1410" s="24">
        <v>0.34889999999999999</v>
      </c>
      <c r="F1410" s="25" t="s">
        <v>3196</v>
      </c>
      <c r="G1410" s="26" t="s">
        <v>3197</v>
      </c>
      <c r="H1410" s="25">
        <v>3010</v>
      </c>
      <c r="I1410" s="27">
        <v>0.5</v>
      </c>
      <c r="J1410" s="27">
        <v>57830</v>
      </c>
      <c r="K1410" s="28">
        <f t="shared" si="59"/>
        <v>165230</v>
      </c>
      <c r="L1410" s="29">
        <v>150000</v>
      </c>
      <c r="M1410" s="29">
        <v>600</v>
      </c>
      <c r="N1410" s="28">
        <f t="shared" si="60"/>
        <v>600.5</v>
      </c>
    </row>
    <row r="1411" spans="1:15" x14ac:dyDescent="0.2">
      <c r="A1411" s="24">
        <v>449</v>
      </c>
      <c r="C1411" s="68">
        <v>42955</v>
      </c>
      <c r="D1411" s="23" t="s">
        <v>3198</v>
      </c>
      <c r="E1411" s="24">
        <v>5.5890000000000004</v>
      </c>
      <c r="F1411" s="25" t="s">
        <v>3199</v>
      </c>
      <c r="G1411" s="26" t="s">
        <v>3200</v>
      </c>
      <c r="H1411" s="25">
        <v>1120</v>
      </c>
      <c r="I1411" s="27">
        <v>0.5</v>
      </c>
      <c r="J1411" s="27">
        <v>13060</v>
      </c>
      <c r="K1411" s="28">
        <f t="shared" si="59"/>
        <v>37310</v>
      </c>
      <c r="L1411" s="29">
        <v>40000</v>
      </c>
      <c r="M1411" s="29">
        <v>160</v>
      </c>
      <c r="N1411" s="28">
        <f t="shared" si="60"/>
        <v>160.5</v>
      </c>
    </row>
    <row r="1412" spans="1:15" x14ac:dyDescent="0.2">
      <c r="A1412" s="24" t="s">
        <v>3201</v>
      </c>
      <c r="B1412" s="22" t="s">
        <v>145</v>
      </c>
      <c r="C1412" s="68">
        <v>42955</v>
      </c>
      <c r="D1412" s="23" t="s">
        <v>3202</v>
      </c>
      <c r="E1412" s="24">
        <v>54.734000000000002</v>
      </c>
      <c r="F1412" s="25" t="s">
        <v>3203</v>
      </c>
      <c r="G1412" s="26" t="s">
        <v>3204</v>
      </c>
      <c r="H1412" s="25">
        <v>1170</v>
      </c>
      <c r="I1412" s="27">
        <v>0.5</v>
      </c>
      <c r="J1412" s="27">
        <v>93030</v>
      </c>
      <c r="K1412" s="28">
        <f t="shared" si="59"/>
        <v>265800</v>
      </c>
      <c r="N1412" s="28">
        <f t="shared" si="60"/>
        <v>0.5</v>
      </c>
    </row>
    <row r="1413" spans="1:15" x14ac:dyDescent="0.2">
      <c r="A1413" s="24" t="s">
        <v>3205</v>
      </c>
      <c r="C1413" s="68">
        <v>42955</v>
      </c>
      <c r="D1413" s="23" t="s">
        <v>3206</v>
      </c>
      <c r="E1413" s="24">
        <v>0.8427</v>
      </c>
      <c r="F1413" s="25" t="s">
        <v>3208</v>
      </c>
      <c r="G1413" s="25" t="s">
        <v>3208</v>
      </c>
      <c r="H1413" s="25">
        <v>1150</v>
      </c>
      <c r="I1413" s="27">
        <v>1</v>
      </c>
      <c r="J1413" s="27">
        <v>3610</v>
      </c>
      <c r="K1413" s="28">
        <f t="shared" si="59"/>
        <v>10310</v>
      </c>
      <c r="N1413" s="28">
        <f t="shared" si="60"/>
        <v>1</v>
      </c>
    </row>
    <row r="1414" spans="1:15" x14ac:dyDescent="0.2">
      <c r="D1414" s="23" t="s">
        <v>3207</v>
      </c>
      <c r="E1414" s="24">
        <v>2.6084999999999998</v>
      </c>
      <c r="F1414" s="25" t="s">
        <v>129</v>
      </c>
      <c r="G1414" s="26" t="s">
        <v>129</v>
      </c>
      <c r="K1414" s="28">
        <f t="shared" si="59"/>
        <v>0</v>
      </c>
      <c r="N1414" s="28">
        <f t="shared" si="60"/>
        <v>0</v>
      </c>
    </row>
    <row r="1415" spans="1:15" x14ac:dyDescent="0.2">
      <c r="A1415" s="24" t="s">
        <v>3209</v>
      </c>
      <c r="C1415" s="68">
        <v>42955</v>
      </c>
      <c r="D1415" s="23" t="s">
        <v>3210</v>
      </c>
      <c r="E1415" s="24">
        <v>1.262</v>
      </c>
      <c r="F1415" s="25" t="s">
        <v>3214</v>
      </c>
      <c r="G1415" s="26" t="s">
        <v>3215</v>
      </c>
      <c r="H1415" s="25">
        <v>1110</v>
      </c>
      <c r="I1415" s="27">
        <v>0.5</v>
      </c>
      <c r="J1415" s="27">
        <v>1240</v>
      </c>
      <c r="K1415" s="28">
        <f t="shared" si="59"/>
        <v>3540</v>
      </c>
      <c r="N1415" s="28">
        <f t="shared" si="60"/>
        <v>0.5</v>
      </c>
    </row>
    <row r="1416" spans="1:15" s="41" customFormat="1" x14ac:dyDescent="0.2">
      <c r="A1416" s="40">
        <v>450</v>
      </c>
      <c r="B1416" s="38"/>
      <c r="C1416" s="70">
        <v>42955</v>
      </c>
      <c r="D1416" s="39" t="s">
        <v>3211</v>
      </c>
      <c r="E1416" s="40">
        <v>13.401999999999999</v>
      </c>
      <c r="F1416" s="41" t="s">
        <v>3212</v>
      </c>
      <c r="G1416" s="42" t="s">
        <v>3213</v>
      </c>
      <c r="H1416" s="41">
        <v>1150</v>
      </c>
      <c r="I1416" s="43">
        <v>0.5</v>
      </c>
      <c r="J1416" s="43">
        <v>60960</v>
      </c>
      <c r="K1416" s="44">
        <f t="shared" si="59"/>
        <v>174170</v>
      </c>
      <c r="L1416" s="45">
        <v>67010</v>
      </c>
      <c r="M1416" s="45">
        <v>268.04000000000002</v>
      </c>
      <c r="N1416" s="44">
        <f t="shared" si="60"/>
        <v>268.54000000000002</v>
      </c>
      <c r="O1416" s="37"/>
    </row>
    <row r="1417" spans="1:15" x14ac:dyDescent="0.2">
      <c r="N1417" s="28">
        <f>SUM(N1410:N1416)</f>
        <v>1031.54</v>
      </c>
      <c r="O1417" s="62">
        <v>64216</v>
      </c>
    </row>
    <row r="1419" spans="1:15" x14ac:dyDescent="0.2">
      <c r="A1419" s="24" t="s">
        <v>3216</v>
      </c>
      <c r="C1419" s="68">
        <v>42955</v>
      </c>
      <c r="D1419" s="23" t="s">
        <v>3217</v>
      </c>
      <c r="E1419" s="24">
        <v>2.09</v>
      </c>
      <c r="F1419" s="25" t="s">
        <v>3219</v>
      </c>
      <c r="G1419" s="26" t="s">
        <v>3220</v>
      </c>
      <c r="H1419" s="25">
        <v>1120</v>
      </c>
      <c r="I1419" s="27">
        <v>1</v>
      </c>
      <c r="J1419" s="27">
        <v>57420</v>
      </c>
      <c r="K1419" s="28">
        <f t="shared" si="59"/>
        <v>164060</v>
      </c>
      <c r="N1419" s="28">
        <f t="shared" si="60"/>
        <v>1</v>
      </c>
    </row>
    <row r="1420" spans="1:15" x14ac:dyDescent="0.2">
      <c r="D1420" s="23" t="s">
        <v>3218</v>
      </c>
      <c r="E1420" s="24">
        <v>15.404999999999999</v>
      </c>
      <c r="F1420" s="25" t="s">
        <v>129</v>
      </c>
      <c r="G1420" s="26" t="s">
        <v>129</v>
      </c>
      <c r="K1420" s="28">
        <f t="shared" si="59"/>
        <v>0</v>
      </c>
      <c r="N1420" s="28">
        <f t="shared" si="60"/>
        <v>0</v>
      </c>
    </row>
    <row r="1421" spans="1:15" x14ac:dyDescent="0.2">
      <c r="A1421" s="24" t="s">
        <v>3221</v>
      </c>
      <c r="C1421" s="68">
        <v>42956</v>
      </c>
      <c r="D1421" s="23" t="s">
        <v>3222</v>
      </c>
      <c r="E1421" s="24">
        <v>2.964</v>
      </c>
      <c r="F1421" s="25" t="s">
        <v>3223</v>
      </c>
      <c r="G1421" s="26" t="s">
        <v>3224</v>
      </c>
      <c r="H1421" s="25">
        <v>1100</v>
      </c>
      <c r="I1421" s="27">
        <v>0.5</v>
      </c>
      <c r="J1421" s="27">
        <v>3110</v>
      </c>
      <c r="K1421" s="28">
        <f t="shared" si="59"/>
        <v>8890</v>
      </c>
      <c r="N1421" s="28">
        <f t="shared" si="60"/>
        <v>0.5</v>
      </c>
    </row>
    <row r="1422" spans="1:15" x14ac:dyDescent="0.2">
      <c r="A1422" s="24">
        <v>452</v>
      </c>
      <c r="C1422" s="68">
        <v>42957</v>
      </c>
      <c r="D1422" s="23" t="s">
        <v>3228</v>
      </c>
      <c r="E1422" s="24" t="s">
        <v>3230</v>
      </c>
      <c r="F1422" s="25" t="s">
        <v>3231</v>
      </c>
      <c r="G1422" s="26" t="s">
        <v>1293</v>
      </c>
      <c r="H1422" s="25">
        <v>3010</v>
      </c>
      <c r="I1422" s="27">
        <v>1</v>
      </c>
      <c r="J1422" s="27">
        <v>13650</v>
      </c>
      <c r="K1422" s="28">
        <f t="shared" si="59"/>
        <v>39000</v>
      </c>
      <c r="L1422" s="29">
        <v>25000</v>
      </c>
      <c r="M1422" s="29">
        <v>100</v>
      </c>
      <c r="N1422" s="28">
        <f t="shared" si="60"/>
        <v>101</v>
      </c>
    </row>
    <row r="1423" spans="1:15" x14ac:dyDescent="0.2">
      <c r="D1423" s="23" t="s">
        <v>3229</v>
      </c>
      <c r="E1423" s="24" t="s">
        <v>3230</v>
      </c>
      <c r="F1423" s="25" t="s">
        <v>129</v>
      </c>
      <c r="G1423" s="26" t="s">
        <v>129</v>
      </c>
      <c r="H1423" s="25">
        <v>3010</v>
      </c>
      <c r="I1423" s="27">
        <v>1.5</v>
      </c>
      <c r="J1423" s="27">
        <v>15070</v>
      </c>
      <c r="K1423" s="28">
        <f t="shared" si="59"/>
        <v>43060</v>
      </c>
      <c r="L1423" s="29">
        <v>25000</v>
      </c>
      <c r="M1423" s="29">
        <v>100</v>
      </c>
      <c r="N1423" s="28">
        <f t="shared" si="60"/>
        <v>101.5</v>
      </c>
    </row>
    <row r="1424" spans="1:15" x14ac:dyDescent="0.2">
      <c r="A1424" s="24">
        <v>453</v>
      </c>
      <c r="C1424" s="68">
        <v>42957</v>
      </c>
      <c r="D1424" s="23" t="s">
        <v>3232</v>
      </c>
      <c r="E1424" s="24" t="s">
        <v>3235</v>
      </c>
      <c r="F1424" s="25" t="s">
        <v>129</v>
      </c>
      <c r="G1424" s="26" t="s">
        <v>129</v>
      </c>
      <c r="K1424" s="28">
        <f t="shared" si="59"/>
        <v>0</v>
      </c>
      <c r="N1424" s="28">
        <f t="shared" si="60"/>
        <v>0</v>
      </c>
    </row>
    <row r="1425" spans="1:15" x14ac:dyDescent="0.2">
      <c r="D1425" s="23" t="s">
        <v>3233</v>
      </c>
      <c r="E1425" s="24" t="s">
        <v>3236</v>
      </c>
      <c r="F1425" s="25" t="s">
        <v>129</v>
      </c>
      <c r="G1425" s="26" t="s">
        <v>129</v>
      </c>
      <c r="K1425" s="28">
        <f t="shared" si="59"/>
        <v>0</v>
      </c>
      <c r="N1425" s="28">
        <f t="shared" si="60"/>
        <v>0</v>
      </c>
    </row>
    <row r="1426" spans="1:15" x14ac:dyDescent="0.2">
      <c r="D1426" s="23" t="s">
        <v>3234</v>
      </c>
      <c r="E1426" s="24" t="s">
        <v>3237</v>
      </c>
      <c r="F1426" s="25" t="s">
        <v>129</v>
      </c>
      <c r="G1426" s="26" t="s">
        <v>129</v>
      </c>
      <c r="K1426" s="28">
        <f t="shared" si="59"/>
        <v>0</v>
      </c>
      <c r="N1426" s="28">
        <f t="shared" si="60"/>
        <v>0</v>
      </c>
    </row>
    <row r="1427" spans="1:15" s="41" customFormat="1" x14ac:dyDescent="0.2">
      <c r="A1427" s="40">
        <v>454</v>
      </c>
      <c r="B1427" s="38"/>
      <c r="C1427" s="70">
        <v>42957</v>
      </c>
      <c r="D1427" s="39" t="s">
        <v>3238</v>
      </c>
      <c r="E1427" s="40">
        <v>7.21</v>
      </c>
      <c r="F1427" s="41" t="s">
        <v>3239</v>
      </c>
      <c r="G1427" s="42" t="s">
        <v>3240</v>
      </c>
      <c r="H1427" s="41">
        <v>1020</v>
      </c>
      <c r="I1427" s="43">
        <v>0.5</v>
      </c>
      <c r="J1427" s="43">
        <v>35950</v>
      </c>
      <c r="K1427" s="44">
        <f t="shared" si="59"/>
        <v>102710</v>
      </c>
      <c r="L1427" s="45">
        <v>130000</v>
      </c>
      <c r="M1427" s="45">
        <v>520</v>
      </c>
      <c r="N1427" s="44">
        <f t="shared" si="60"/>
        <v>520.5</v>
      </c>
      <c r="O1427" s="37"/>
    </row>
    <row r="1428" spans="1:15" x14ac:dyDescent="0.2">
      <c r="N1428" s="28">
        <f>SUM(N1419:N1427)</f>
        <v>724.5</v>
      </c>
      <c r="O1428" s="62">
        <v>64246</v>
      </c>
    </row>
    <row r="1430" spans="1:15" x14ac:dyDescent="0.2">
      <c r="A1430" s="24">
        <v>451</v>
      </c>
      <c r="C1430" s="68">
        <v>42957</v>
      </c>
      <c r="D1430" s="23" t="s">
        <v>3225</v>
      </c>
      <c r="E1430" s="24">
        <v>3</v>
      </c>
      <c r="F1430" s="25" t="s">
        <v>3226</v>
      </c>
      <c r="G1430" s="26" t="s">
        <v>3227</v>
      </c>
      <c r="H1430" s="25">
        <v>1020</v>
      </c>
      <c r="I1430" s="27">
        <v>0.5</v>
      </c>
      <c r="J1430" s="27">
        <v>32470</v>
      </c>
      <c r="K1430" s="28">
        <f>ROUND(J1430/0.35,-1)</f>
        <v>92770</v>
      </c>
      <c r="L1430" s="29">
        <v>115000</v>
      </c>
      <c r="M1430" s="29">
        <v>460</v>
      </c>
      <c r="N1430" s="28">
        <f>SUM(I1430+M1430)</f>
        <v>460.5</v>
      </c>
    </row>
    <row r="1431" spans="1:15" x14ac:dyDescent="0.2">
      <c r="A1431" s="24">
        <v>455</v>
      </c>
      <c r="C1431" s="68">
        <v>42957</v>
      </c>
      <c r="D1431" s="23" t="s">
        <v>3241</v>
      </c>
      <c r="E1431" s="24">
        <v>10.118</v>
      </c>
      <c r="F1431" s="25" t="s">
        <v>3242</v>
      </c>
      <c r="G1431" s="26" t="s">
        <v>3243</v>
      </c>
      <c r="H1431" s="25">
        <v>1220</v>
      </c>
      <c r="I1431" s="27">
        <v>0.5</v>
      </c>
      <c r="J1431" s="27">
        <v>14940</v>
      </c>
      <c r="K1431" s="28">
        <f t="shared" si="59"/>
        <v>42690</v>
      </c>
      <c r="L1431" s="29">
        <v>80994</v>
      </c>
      <c r="M1431" s="29">
        <v>323.98</v>
      </c>
      <c r="N1431" s="28">
        <f t="shared" si="60"/>
        <v>324.48</v>
      </c>
    </row>
    <row r="1432" spans="1:15" x14ac:dyDescent="0.2">
      <c r="A1432" s="24">
        <v>456</v>
      </c>
      <c r="C1432" s="68">
        <v>42958</v>
      </c>
      <c r="D1432" s="23" t="s">
        <v>3244</v>
      </c>
      <c r="E1432" s="24">
        <v>1.272</v>
      </c>
      <c r="F1432" s="25" t="s">
        <v>3245</v>
      </c>
      <c r="G1432" s="26" t="s">
        <v>3246</v>
      </c>
      <c r="H1432" s="25">
        <v>1060</v>
      </c>
      <c r="I1432" s="27">
        <v>0.5</v>
      </c>
      <c r="J1432" s="27">
        <v>1340</v>
      </c>
      <c r="K1432" s="28">
        <f t="shared" si="59"/>
        <v>3830</v>
      </c>
      <c r="L1432" s="29">
        <v>6000</v>
      </c>
      <c r="M1432" s="29">
        <v>24</v>
      </c>
      <c r="N1432" s="28">
        <f t="shared" si="60"/>
        <v>24.5</v>
      </c>
    </row>
    <row r="1433" spans="1:15" x14ac:dyDescent="0.2">
      <c r="A1433" s="24">
        <v>457</v>
      </c>
      <c r="C1433" s="68">
        <v>42958</v>
      </c>
      <c r="D1433" s="23" t="s">
        <v>1669</v>
      </c>
      <c r="E1433" s="24">
        <v>1.244</v>
      </c>
      <c r="F1433" s="25" t="s">
        <v>3248</v>
      </c>
      <c r="G1433" s="26" t="s">
        <v>3249</v>
      </c>
      <c r="H1433" s="25">
        <v>1070</v>
      </c>
      <c r="I1433" s="27">
        <v>1.5</v>
      </c>
      <c r="J1433" s="27">
        <v>21040</v>
      </c>
      <c r="K1433" s="28">
        <f t="shared" si="59"/>
        <v>60110</v>
      </c>
      <c r="L1433" s="29">
        <v>2500</v>
      </c>
      <c r="M1433" s="29">
        <v>10</v>
      </c>
      <c r="N1433" s="28">
        <f t="shared" si="60"/>
        <v>11.5</v>
      </c>
    </row>
    <row r="1434" spans="1:15" x14ac:dyDescent="0.2">
      <c r="D1434" s="23" t="s">
        <v>1670</v>
      </c>
      <c r="E1434" s="24">
        <v>1</v>
      </c>
      <c r="F1434" s="25" t="s">
        <v>129</v>
      </c>
      <c r="G1434" s="25" t="s">
        <v>129</v>
      </c>
      <c r="K1434" s="28">
        <f t="shared" si="59"/>
        <v>0</v>
      </c>
      <c r="N1434" s="28">
        <f t="shared" si="60"/>
        <v>0</v>
      </c>
    </row>
    <row r="1435" spans="1:15" x14ac:dyDescent="0.2">
      <c r="D1435" s="23" t="s">
        <v>3247</v>
      </c>
      <c r="E1435" s="24">
        <v>1</v>
      </c>
      <c r="F1435" s="25" t="s">
        <v>129</v>
      </c>
      <c r="G1435" s="25" t="s">
        <v>129</v>
      </c>
      <c r="K1435" s="28">
        <f t="shared" si="59"/>
        <v>0</v>
      </c>
      <c r="N1435" s="28">
        <f t="shared" si="60"/>
        <v>0</v>
      </c>
    </row>
    <row r="1436" spans="1:15" x14ac:dyDescent="0.2">
      <c r="A1436" s="24">
        <v>458</v>
      </c>
      <c r="C1436" s="68">
        <v>42958</v>
      </c>
      <c r="D1436" s="23" t="s">
        <v>3250</v>
      </c>
      <c r="E1436" s="24">
        <v>0.20150000000000001</v>
      </c>
      <c r="F1436" s="25" t="s">
        <v>3251</v>
      </c>
      <c r="G1436" s="26" t="s">
        <v>3252</v>
      </c>
      <c r="H1436" s="25">
        <v>2050</v>
      </c>
      <c r="I1436" s="27">
        <v>0.5</v>
      </c>
      <c r="J1436" s="27">
        <v>26130</v>
      </c>
      <c r="K1436" s="28">
        <f t="shared" si="59"/>
        <v>74660</v>
      </c>
      <c r="L1436" s="29">
        <v>85000</v>
      </c>
      <c r="M1436" s="29">
        <v>340</v>
      </c>
      <c r="N1436" s="28">
        <f t="shared" si="60"/>
        <v>340.5</v>
      </c>
    </row>
    <row r="1437" spans="1:15" x14ac:dyDescent="0.2">
      <c r="A1437" s="24" t="s">
        <v>3253</v>
      </c>
      <c r="C1437" s="68">
        <v>42961</v>
      </c>
      <c r="D1437" s="23" t="s">
        <v>3254</v>
      </c>
      <c r="E1437" s="24">
        <v>3.879</v>
      </c>
      <c r="F1437" s="25" t="s">
        <v>3256</v>
      </c>
      <c r="G1437" s="26" t="s">
        <v>3257</v>
      </c>
      <c r="H1437" s="25">
        <v>1220</v>
      </c>
      <c r="I1437" s="27">
        <v>1</v>
      </c>
      <c r="J1437" s="27">
        <v>41400</v>
      </c>
      <c r="K1437" s="28">
        <f t="shared" si="59"/>
        <v>118290</v>
      </c>
      <c r="N1437" s="28">
        <f t="shared" si="60"/>
        <v>1</v>
      </c>
    </row>
    <row r="1438" spans="1:15" x14ac:dyDescent="0.2">
      <c r="D1438" s="23" t="s">
        <v>3255</v>
      </c>
      <c r="E1438" s="24">
        <v>13.522</v>
      </c>
      <c r="F1438" s="25" t="s">
        <v>129</v>
      </c>
      <c r="G1438" s="26" t="s">
        <v>129</v>
      </c>
      <c r="K1438" s="28">
        <f t="shared" si="59"/>
        <v>0</v>
      </c>
      <c r="N1438" s="28">
        <f t="shared" si="60"/>
        <v>0</v>
      </c>
    </row>
    <row r="1439" spans="1:15" x14ac:dyDescent="0.2">
      <c r="A1439" s="24">
        <v>459</v>
      </c>
      <c r="C1439" s="68">
        <v>42961</v>
      </c>
      <c r="D1439" s="23" t="s">
        <v>3258</v>
      </c>
      <c r="E1439" s="24">
        <v>41.064</v>
      </c>
      <c r="F1439" s="25" t="s">
        <v>3259</v>
      </c>
      <c r="G1439" s="26" t="s">
        <v>3260</v>
      </c>
      <c r="H1439" s="25">
        <v>1050</v>
      </c>
      <c r="I1439" s="27">
        <v>0.5</v>
      </c>
      <c r="J1439" s="27">
        <v>58210</v>
      </c>
      <c r="K1439" s="28">
        <f t="shared" si="59"/>
        <v>166310</v>
      </c>
      <c r="L1439" s="29">
        <v>278448</v>
      </c>
      <c r="M1439" s="29">
        <v>1113.79</v>
      </c>
      <c r="N1439" s="28">
        <f t="shared" si="60"/>
        <v>1114.29</v>
      </c>
    </row>
    <row r="1440" spans="1:15" x14ac:dyDescent="0.2">
      <c r="A1440" s="24" t="s">
        <v>3261</v>
      </c>
      <c r="C1440" s="68">
        <v>42961</v>
      </c>
      <c r="D1440" s="23" t="s">
        <v>3262</v>
      </c>
      <c r="E1440" s="24">
        <v>3.5459999999999998</v>
      </c>
      <c r="F1440" s="25" t="s">
        <v>3263</v>
      </c>
      <c r="G1440" s="25" t="s">
        <v>3264</v>
      </c>
      <c r="H1440" s="25">
        <v>1070</v>
      </c>
      <c r="I1440" s="27">
        <v>0.5</v>
      </c>
      <c r="J1440" s="27">
        <v>162500</v>
      </c>
      <c r="K1440" s="28">
        <f t="shared" si="59"/>
        <v>464290</v>
      </c>
      <c r="N1440" s="28">
        <f t="shared" si="60"/>
        <v>0.5</v>
      </c>
    </row>
    <row r="1441" spans="1:15" x14ac:dyDescent="0.2">
      <c r="A1441" s="24">
        <v>460</v>
      </c>
      <c r="C1441" s="68">
        <v>41865</v>
      </c>
      <c r="D1441" s="23" t="s">
        <v>3265</v>
      </c>
      <c r="E1441" s="24">
        <v>4.4107000000000003</v>
      </c>
      <c r="F1441" s="25" t="s">
        <v>3266</v>
      </c>
      <c r="G1441" s="26" t="s">
        <v>3267</v>
      </c>
      <c r="H1441" s="25">
        <v>1090</v>
      </c>
      <c r="I1441" s="27">
        <v>0.5</v>
      </c>
      <c r="J1441" s="27">
        <v>16590</v>
      </c>
      <c r="K1441" s="28">
        <f t="shared" si="59"/>
        <v>47400</v>
      </c>
      <c r="L1441" s="29">
        <v>10000</v>
      </c>
      <c r="M1441" s="29">
        <v>40</v>
      </c>
      <c r="N1441" s="28">
        <f t="shared" si="60"/>
        <v>40.5</v>
      </c>
    </row>
    <row r="1442" spans="1:15" x14ac:dyDescent="0.2">
      <c r="A1442" s="24">
        <v>461</v>
      </c>
      <c r="C1442" s="68">
        <v>42961</v>
      </c>
      <c r="D1442" s="23" t="s">
        <v>208</v>
      </c>
      <c r="E1442" s="24">
        <v>5.74E-2</v>
      </c>
      <c r="F1442" s="25" t="s">
        <v>3268</v>
      </c>
      <c r="G1442" s="26" t="s">
        <v>3269</v>
      </c>
      <c r="H1442" s="25">
        <v>3010</v>
      </c>
      <c r="I1442" s="27">
        <v>0.5</v>
      </c>
      <c r="J1442" s="27">
        <v>18440</v>
      </c>
      <c r="K1442" s="28">
        <f t="shared" si="59"/>
        <v>52690</v>
      </c>
      <c r="L1442" s="29">
        <v>9000</v>
      </c>
      <c r="M1442" s="29">
        <v>36</v>
      </c>
      <c r="N1442" s="28">
        <f t="shared" si="60"/>
        <v>36.5</v>
      </c>
    </row>
    <row r="1443" spans="1:15" x14ac:dyDescent="0.2">
      <c r="A1443" s="24">
        <v>462</v>
      </c>
      <c r="C1443" s="68">
        <v>42961</v>
      </c>
      <c r="D1443" s="23" t="s">
        <v>3270</v>
      </c>
      <c r="E1443" s="24" t="s">
        <v>3274</v>
      </c>
      <c r="F1443" s="25" t="s">
        <v>3276</v>
      </c>
      <c r="G1443" s="26" t="s">
        <v>1371</v>
      </c>
      <c r="H1443" s="25">
        <v>1190</v>
      </c>
      <c r="I1443" s="27">
        <v>2</v>
      </c>
      <c r="J1443" s="27">
        <v>11260</v>
      </c>
      <c r="K1443" s="28">
        <f t="shared" ref="K1443:K1500" si="61">ROUND(J1443/0.35,-1)</f>
        <v>32170</v>
      </c>
      <c r="L1443" s="29">
        <v>30000</v>
      </c>
      <c r="M1443" s="29">
        <v>120</v>
      </c>
      <c r="N1443" s="28">
        <f t="shared" ref="N1443:N1500" si="62">SUM(I1443+M1443)</f>
        <v>122</v>
      </c>
    </row>
    <row r="1444" spans="1:15" x14ac:dyDescent="0.2">
      <c r="D1444" s="23" t="s">
        <v>3271</v>
      </c>
      <c r="E1444" s="24" t="s">
        <v>3274</v>
      </c>
      <c r="F1444" s="25" t="s">
        <v>129</v>
      </c>
      <c r="G1444" s="26" t="s">
        <v>129</v>
      </c>
      <c r="K1444" s="28">
        <f t="shared" si="61"/>
        <v>0</v>
      </c>
      <c r="N1444" s="28">
        <f t="shared" si="62"/>
        <v>0</v>
      </c>
    </row>
    <row r="1445" spans="1:15" x14ac:dyDescent="0.2">
      <c r="D1445" s="23" t="s">
        <v>3272</v>
      </c>
      <c r="E1445" s="24" t="s">
        <v>3274</v>
      </c>
      <c r="F1445" s="25" t="s">
        <v>129</v>
      </c>
      <c r="G1445" s="26" t="s">
        <v>129</v>
      </c>
      <c r="K1445" s="28">
        <f t="shared" si="61"/>
        <v>0</v>
      </c>
      <c r="N1445" s="28">
        <f t="shared" si="62"/>
        <v>0</v>
      </c>
    </row>
    <row r="1446" spans="1:15" x14ac:dyDescent="0.2">
      <c r="D1446" s="23" t="s">
        <v>3273</v>
      </c>
      <c r="E1446" s="24" t="s">
        <v>3275</v>
      </c>
      <c r="F1446" s="25" t="s">
        <v>129</v>
      </c>
      <c r="G1446" s="26" t="s">
        <v>129</v>
      </c>
      <c r="K1446" s="28">
        <f t="shared" si="61"/>
        <v>0</v>
      </c>
      <c r="N1446" s="28">
        <f t="shared" si="62"/>
        <v>0</v>
      </c>
    </row>
    <row r="1447" spans="1:15" x14ac:dyDescent="0.2">
      <c r="A1447" s="24" t="s">
        <v>3277</v>
      </c>
      <c r="C1447" s="68">
        <v>42961</v>
      </c>
      <c r="D1447" s="23" t="s">
        <v>3278</v>
      </c>
      <c r="E1447" s="24">
        <v>35.049999999999997</v>
      </c>
      <c r="F1447" s="25" t="s">
        <v>3280</v>
      </c>
      <c r="G1447" s="25" t="s">
        <v>3281</v>
      </c>
      <c r="H1447" s="25">
        <v>1170</v>
      </c>
      <c r="I1447" s="27">
        <v>1</v>
      </c>
      <c r="J1447" s="27">
        <v>129260</v>
      </c>
      <c r="K1447" s="28">
        <f t="shared" si="61"/>
        <v>369310</v>
      </c>
      <c r="N1447" s="28">
        <f t="shared" si="62"/>
        <v>1</v>
      </c>
    </row>
    <row r="1448" spans="1:15" s="41" customFormat="1" x14ac:dyDescent="0.2">
      <c r="A1448" s="40"/>
      <c r="B1448" s="38"/>
      <c r="C1448" s="70"/>
      <c r="D1448" s="39" t="s">
        <v>3279</v>
      </c>
      <c r="E1448" s="40">
        <v>75.987700000000004</v>
      </c>
      <c r="F1448" s="41" t="s">
        <v>129</v>
      </c>
      <c r="G1448" s="42" t="s">
        <v>129</v>
      </c>
      <c r="I1448" s="43"/>
      <c r="J1448" s="43"/>
      <c r="K1448" s="44">
        <f t="shared" si="61"/>
        <v>0</v>
      </c>
      <c r="L1448" s="45"/>
      <c r="M1448" s="45"/>
      <c r="N1448" s="44">
        <f t="shared" si="62"/>
        <v>0</v>
      </c>
      <c r="O1448" s="37"/>
    </row>
    <row r="1449" spans="1:15" x14ac:dyDescent="0.2">
      <c r="N1449" s="28">
        <f>SUM(N1430:N1448)</f>
        <v>2477.27</v>
      </c>
      <c r="O1449" s="62">
        <v>64289</v>
      </c>
    </row>
    <row r="1451" spans="1:15" x14ac:dyDescent="0.2">
      <c r="A1451" s="24">
        <v>464</v>
      </c>
      <c r="C1451" s="68">
        <v>42961</v>
      </c>
      <c r="D1451" s="23" t="s">
        <v>3282</v>
      </c>
      <c r="E1451" s="24">
        <v>3.1659999999999999</v>
      </c>
      <c r="F1451" s="25" t="s">
        <v>3283</v>
      </c>
      <c r="G1451" s="26" t="s">
        <v>3284</v>
      </c>
      <c r="H1451" s="25">
        <v>1220</v>
      </c>
      <c r="I1451" s="27">
        <v>0.5</v>
      </c>
      <c r="J1451" s="27">
        <v>11160</v>
      </c>
      <c r="K1451" s="28">
        <f t="shared" si="61"/>
        <v>31890</v>
      </c>
      <c r="L1451" s="29">
        <v>40000</v>
      </c>
      <c r="M1451" s="29">
        <v>160</v>
      </c>
      <c r="N1451" s="28">
        <f t="shared" si="62"/>
        <v>160.5</v>
      </c>
    </row>
    <row r="1452" spans="1:15" x14ac:dyDescent="0.2">
      <c r="A1452" s="24">
        <v>463</v>
      </c>
      <c r="C1452" s="68">
        <v>42961</v>
      </c>
      <c r="D1452" s="23" t="s">
        <v>3290</v>
      </c>
      <c r="E1452" s="24">
        <v>30.251000000000001</v>
      </c>
      <c r="F1452" s="25" t="s">
        <v>3291</v>
      </c>
      <c r="G1452" s="26" t="s">
        <v>3292</v>
      </c>
      <c r="H1452" s="25">
        <v>1080</v>
      </c>
      <c r="I1452" s="27">
        <v>0.5</v>
      </c>
      <c r="J1452" s="27">
        <v>57970</v>
      </c>
      <c r="K1452" s="28">
        <f t="shared" si="61"/>
        <v>165630</v>
      </c>
      <c r="L1452" s="29">
        <v>165620</v>
      </c>
      <c r="M1452" s="29">
        <f>L1452*0.004</f>
        <v>662.48</v>
      </c>
      <c r="N1452" s="28">
        <f t="shared" si="62"/>
        <v>662.98</v>
      </c>
    </row>
    <row r="1453" spans="1:15" x14ac:dyDescent="0.2">
      <c r="A1453" s="24">
        <v>465</v>
      </c>
      <c r="C1453" s="68">
        <v>42961</v>
      </c>
      <c r="D1453" s="23" t="s">
        <v>3293</v>
      </c>
      <c r="E1453" s="24">
        <v>1.1938</v>
      </c>
      <c r="F1453" s="25" t="s">
        <v>3294</v>
      </c>
      <c r="G1453" s="26" t="s">
        <v>3295</v>
      </c>
      <c r="H1453" s="25">
        <v>1060</v>
      </c>
      <c r="I1453" s="27">
        <v>0.5</v>
      </c>
      <c r="J1453" s="27">
        <v>8800</v>
      </c>
      <c r="K1453" s="28">
        <f t="shared" si="61"/>
        <v>25140</v>
      </c>
      <c r="L1453" s="29">
        <v>125000</v>
      </c>
      <c r="M1453" s="29">
        <v>500</v>
      </c>
      <c r="N1453" s="28">
        <f t="shared" si="62"/>
        <v>500.5</v>
      </c>
    </row>
    <row r="1454" spans="1:15" x14ac:dyDescent="0.2">
      <c r="A1454" s="24">
        <v>466</v>
      </c>
      <c r="C1454" s="68">
        <v>42961</v>
      </c>
      <c r="D1454" s="23" t="s">
        <v>3296</v>
      </c>
      <c r="E1454" s="24" t="s">
        <v>3297</v>
      </c>
      <c r="F1454" s="25" t="s">
        <v>3298</v>
      </c>
      <c r="G1454" s="26" t="s">
        <v>3320</v>
      </c>
      <c r="H1454" s="25">
        <v>3010</v>
      </c>
      <c r="I1454" s="27">
        <v>0.5</v>
      </c>
      <c r="J1454" s="27">
        <v>9660</v>
      </c>
      <c r="K1454" s="28">
        <f t="shared" si="61"/>
        <v>27600</v>
      </c>
      <c r="L1454" s="29">
        <v>20000</v>
      </c>
      <c r="M1454" s="29">
        <v>80</v>
      </c>
      <c r="N1454" s="28">
        <f t="shared" si="62"/>
        <v>80.5</v>
      </c>
    </row>
    <row r="1455" spans="1:15" x14ac:dyDescent="0.2">
      <c r="A1455" s="24">
        <v>468</v>
      </c>
      <c r="C1455" s="68">
        <v>42961</v>
      </c>
      <c r="D1455" s="23" t="s">
        <v>3299</v>
      </c>
      <c r="E1455" s="24">
        <v>6.83E-2</v>
      </c>
      <c r="F1455" s="25" t="s">
        <v>3300</v>
      </c>
      <c r="G1455" s="26" t="s">
        <v>3301</v>
      </c>
      <c r="H1455" s="25">
        <v>3010</v>
      </c>
      <c r="I1455" s="27">
        <v>0.5</v>
      </c>
      <c r="J1455" s="27">
        <v>31630</v>
      </c>
      <c r="K1455" s="28">
        <f t="shared" si="61"/>
        <v>90370</v>
      </c>
      <c r="L1455" s="29">
        <v>75000</v>
      </c>
      <c r="M1455" s="29">
        <v>300</v>
      </c>
      <c r="N1455" s="28">
        <f t="shared" si="62"/>
        <v>300.5</v>
      </c>
    </row>
    <row r="1456" spans="1:15" x14ac:dyDescent="0.2">
      <c r="A1456" s="24" t="s">
        <v>3302</v>
      </c>
      <c r="C1456" s="68">
        <v>42962</v>
      </c>
      <c r="D1456" s="23" t="s">
        <v>3303</v>
      </c>
      <c r="E1456" s="24">
        <v>35.488</v>
      </c>
      <c r="F1456" s="25" t="s">
        <v>3304</v>
      </c>
      <c r="G1456" s="26" t="s">
        <v>3305</v>
      </c>
      <c r="H1456" s="25">
        <v>1100</v>
      </c>
      <c r="I1456" s="27">
        <v>0.5</v>
      </c>
      <c r="J1456" s="27">
        <v>43680</v>
      </c>
      <c r="K1456" s="28">
        <f t="shared" si="61"/>
        <v>124800</v>
      </c>
      <c r="N1456" s="28">
        <f t="shared" si="62"/>
        <v>0.5</v>
      </c>
    </row>
    <row r="1457" spans="1:15" x14ac:dyDescent="0.2">
      <c r="A1457" s="24">
        <v>471</v>
      </c>
      <c r="C1457" s="68">
        <v>42962</v>
      </c>
      <c r="D1457" s="23" t="s">
        <v>3308</v>
      </c>
      <c r="E1457" s="24">
        <v>3.0760000000000001</v>
      </c>
      <c r="F1457" s="25" t="s">
        <v>3309</v>
      </c>
      <c r="G1457" s="26" t="s">
        <v>3310</v>
      </c>
      <c r="H1457" s="25">
        <v>1190</v>
      </c>
      <c r="I1457" s="27">
        <v>0.5</v>
      </c>
      <c r="J1457" s="27">
        <v>3230</v>
      </c>
      <c r="K1457" s="28">
        <f t="shared" si="61"/>
        <v>9230</v>
      </c>
      <c r="L1457" s="29">
        <v>15000</v>
      </c>
      <c r="M1457" s="29">
        <f>L1457*0.004</f>
        <v>60</v>
      </c>
      <c r="N1457" s="28">
        <f t="shared" si="62"/>
        <v>60.5</v>
      </c>
    </row>
    <row r="1458" spans="1:15" x14ac:dyDescent="0.2">
      <c r="A1458" s="24">
        <v>469</v>
      </c>
      <c r="C1458" s="68">
        <v>42962</v>
      </c>
      <c r="D1458" s="23" t="s">
        <v>3311</v>
      </c>
      <c r="E1458" s="24">
        <v>6.718</v>
      </c>
      <c r="F1458" s="25" t="s">
        <v>3312</v>
      </c>
      <c r="G1458" s="26" t="s">
        <v>3313</v>
      </c>
      <c r="H1458" s="25">
        <v>1090</v>
      </c>
      <c r="I1458" s="27">
        <v>0.5</v>
      </c>
      <c r="J1458" s="27">
        <v>38265</v>
      </c>
      <c r="K1458" s="28">
        <f t="shared" si="61"/>
        <v>109330</v>
      </c>
      <c r="L1458" s="29">
        <v>160000</v>
      </c>
      <c r="M1458" s="29">
        <v>640</v>
      </c>
      <c r="N1458" s="28">
        <f t="shared" si="62"/>
        <v>640.5</v>
      </c>
    </row>
    <row r="1459" spans="1:15" x14ac:dyDescent="0.2">
      <c r="A1459" s="24">
        <v>472</v>
      </c>
      <c r="C1459" s="68">
        <v>42962</v>
      </c>
      <c r="D1459" s="23" t="s">
        <v>3314</v>
      </c>
      <c r="E1459" s="24">
        <v>1.6652</v>
      </c>
      <c r="F1459" s="25" t="s">
        <v>3315</v>
      </c>
      <c r="G1459" s="26" t="s">
        <v>3316</v>
      </c>
      <c r="H1459" s="25">
        <v>3010</v>
      </c>
      <c r="I1459" s="27">
        <v>0.5</v>
      </c>
      <c r="J1459" s="27">
        <v>2920</v>
      </c>
      <c r="K1459" s="28">
        <f t="shared" si="61"/>
        <v>8340</v>
      </c>
      <c r="L1459" s="29">
        <v>3000</v>
      </c>
      <c r="M1459" s="29">
        <v>12</v>
      </c>
      <c r="N1459" s="28">
        <f t="shared" si="62"/>
        <v>12.5</v>
      </c>
    </row>
    <row r="1460" spans="1:15" s="41" customFormat="1" x14ac:dyDescent="0.2">
      <c r="A1460" s="40">
        <v>473</v>
      </c>
      <c r="B1460" s="38"/>
      <c r="C1460" s="70">
        <v>42962</v>
      </c>
      <c r="D1460" s="39" t="s">
        <v>3317</v>
      </c>
      <c r="E1460" s="40">
        <v>1.101</v>
      </c>
      <c r="F1460" s="41" t="s">
        <v>3318</v>
      </c>
      <c r="G1460" s="42" t="s">
        <v>3319</v>
      </c>
      <c r="H1460" s="41">
        <v>3010</v>
      </c>
      <c r="I1460" s="43">
        <v>0.5</v>
      </c>
      <c r="J1460" s="43">
        <v>65470</v>
      </c>
      <c r="K1460" s="44">
        <f t="shared" si="61"/>
        <v>187060</v>
      </c>
      <c r="L1460" s="45">
        <v>142000</v>
      </c>
      <c r="M1460" s="45">
        <f>L1460*0.004</f>
        <v>568</v>
      </c>
      <c r="N1460" s="44">
        <f t="shared" si="62"/>
        <v>568.5</v>
      </c>
      <c r="O1460" s="37"/>
    </row>
    <row r="1461" spans="1:15" x14ac:dyDescent="0.2">
      <c r="N1461" s="28">
        <f>SUM(N1451:N1460)</f>
        <v>2987.48</v>
      </c>
      <c r="O1461" s="62">
        <v>64317</v>
      </c>
    </row>
    <row r="1463" spans="1:15" x14ac:dyDescent="0.2">
      <c r="A1463" s="24" t="s">
        <v>3285</v>
      </c>
      <c r="C1463" s="68">
        <v>42961</v>
      </c>
      <c r="D1463" s="23" t="s">
        <v>3286</v>
      </c>
      <c r="E1463" s="24">
        <v>0.67200000000000004</v>
      </c>
      <c r="F1463" s="25" t="s">
        <v>3287</v>
      </c>
      <c r="G1463" s="26" t="s">
        <v>3288</v>
      </c>
      <c r="H1463" s="25">
        <v>1220</v>
      </c>
      <c r="I1463" s="27">
        <v>0.5</v>
      </c>
      <c r="J1463" s="27">
        <v>680</v>
      </c>
      <c r="K1463" s="28">
        <f>ROUND(J1463/0.35,-1)</f>
        <v>1940</v>
      </c>
      <c r="N1463" s="28">
        <f>SUM(I1463+M1463)</f>
        <v>0.5</v>
      </c>
    </row>
    <row r="1464" spans="1:15" x14ac:dyDescent="0.2">
      <c r="A1464" s="24" t="s">
        <v>3289</v>
      </c>
      <c r="C1464" s="68">
        <v>42961</v>
      </c>
      <c r="D1464" s="23" t="s">
        <v>3286</v>
      </c>
      <c r="E1464" s="24">
        <v>0.42899999999999999</v>
      </c>
      <c r="F1464" s="25" t="s">
        <v>3287</v>
      </c>
      <c r="G1464" s="25" t="s">
        <v>3287</v>
      </c>
      <c r="H1464" s="25">
        <v>1220</v>
      </c>
      <c r="I1464" s="27">
        <v>0.5</v>
      </c>
      <c r="J1464" s="27">
        <v>18660</v>
      </c>
      <c r="K1464" s="28">
        <f>ROUND(J1464/0.35,-1)</f>
        <v>53310</v>
      </c>
      <c r="N1464" s="28">
        <f>SUM(I1464+M1464)</f>
        <v>0.5</v>
      </c>
    </row>
    <row r="1465" spans="1:15" x14ac:dyDescent="0.2">
      <c r="A1465" s="24" t="s">
        <v>3306</v>
      </c>
      <c r="C1465" s="68">
        <v>42962</v>
      </c>
      <c r="D1465" s="23" t="s">
        <v>2874</v>
      </c>
      <c r="E1465" s="24">
        <v>0.24429999999999999</v>
      </c>
      <c r="F1465" s="25" t="s">
        <v>2875</v>
      </c>
      <c r="G1465" s="26" t="s">
        <v>3307</v>
      </c>
      <c r="H1465" s="25">
        <v>2030</v>
      </c>
      <c r="I1465" s="27">
        <v>0.5</v>
      </c>
      <c r="J1465" s="27">
        <v>21160</v>
      </c>
      <c r="K1465" s="28">
        <f>ROUND(J1465/0.35,-1)</f>
        <v>60460</v>
      </c>
      <c r="N1465" s="28">
        <f>SUM(I1465+M1465)</f>
        <v>0.5</v>
      </c>
      <c r="O1465" s="26"/>
    </row>
    <row r="1466" spans="1:15" x14ac:dyDescent="0.2">
      <c r="A1466" s="24" t="s">
        <v>3321</v>
      </c>
      <c r="C1466" s="68">
        <v>42962</v>
      </c>
      <c r="D1466" s="23" t="s">
        <v>3322</v>
      </c>
      <c r="E1466" s="24">
        <v>1.0958000000000001</v>
      </c>
      <c r="F1466" s="25" t="s">
        <v>3325</v>
      </c>
      <c r="G1466" s="26" t="s">
        <v>3326</v>
      </c>
      <c r="H1466" s="25">
        <v>1170</v>
      </c>
      <c r="I1466" s="27">
        <v>1.5</v>
      </c>
      <c r="J1466" s="27">
        <v>46280</v>
      </c>
      <c r="K1466" s="28">
        <f t="shared" si="61"/>
        <v>132230</v>
      </c>
      <c r="N1466" s="28">
        <f t="shared" si="62"/>
        <v>1.5</v>
      </c>
    </row>
    <row r="1467" spans="1:15" x14ac:dyDescent="0.2">
      <c r="D1467" s="23" t="s">
        <v>3323</v>
      </c>
      <c r="E1467" s="24">
        <v>1.0958000000000001</v>
      </c>
      <c r="F1467" s="25" t="s">
        <v>129</v>
      </c>
      <c r="G1467" s="25" t="s">
        <v>129</v>
      </c>
      <c r="K1467" s="28">
        <f t="shared" si="61"/>
        <v>0</v>
      </c>
      <c r="N1467" s="28">
        <f t="shared" si="62"/>
        <v>0</v>
      </c>
    </row>
    <row r="1468" spans="1:15" x14ac:dyDescent="0.2">
      <c r="D1468" s="23" t="s">
        <v>3324</v>
      </c>
      <c r="E1468" s="24">
        <v>1.0958000000000001</v>
      </c>
      <c r="F1468" s="25" t="s">
        <v>129</v>
      </c>
      <c r="G1468" s="25" t="s">
        <v>129</v>
      </c>
      <c r="K1468" s="28">
        <f t="shared" si="61"/>
        <v>0</v>
      </c>
      <c r="N1468" s="28">
        <f t="shared" si="62"/>
        <v>0</v>
      </c>
    </row>
    <row r="1469" spans="1:15" x14ac:dyDescent="0.2">
      <c r="A1469" s="24">
        <v>470</v>
      </c>
      <c r="C1469" s="68">
        <v>42962</v>
      </c>
      <c r="D1469" s="23" t="s">
        <v>3327</v>
      </c>
      <c r="E1469" s="24">
        <v>22.329000000000001</v>
      </c>
      <c r="F1469" s="25" t="s">
        <v>3328</v>
      </c>
      <c r="G1469" s="26" t="s">
        <v>3329</v>
      </c>
      <c r="H1469" s="25">
        <v>1170</v>
      </c>
      <c r="I1469" s="27">
        <v>0.5</v>
      </c>
      <c r="J1469" s="27">
        <v>43970</v>
      </c>
      <c r="K1469" s="28">
        <f t="shared" si="61"/>
        <v>125630</v>
      </c>
      <c r="L1469" s="29">
        <v>128000</v>
      </c>
      <c r="M1469" s="29">
        <v>512</v>
      </c>
      <c r="N1469" s="28">
        <f t="shared" si="62"/>
        <v>512.5</v>
      </c>
    </row>
    <row r="1470" spans="1:15" x14ac:dyDescent="0.2">
      <c r="A1470" s="24" t="s">
        <v>3330</v>
      </c>
      <c r="C1470" s="68">
        <v>42963</v>
      </c>
      <c r="D1470" s="23" t="s">
        <v>3331</v>
      </c>
      <c r="E1470" s="24">
        <v>0.64600000000000002</v>
      </c>
      <c r="F1470" s="25" t="s">
        <v>3332</v>
      </c>
      <c r="G1470" s="26" t="s">
        <v>3333</v>
      </c>
      <c r="H1470" s="25">
        <v>1090</v>
      </c>
      <c r="I1470" s="27">
        <v>0.5</v>
      </c>
      <c r="J1470" s="27">
        <v>7200</v>
      </c>
      <c r="K1470" s="28">
        <f t="shared" si="61"/>
        <v>20570</v>
      </c>
      <c r="N1470" s="28">
        <f t="shared" si="62"/>
        <v>0.5</v>
      </c>
    </row>
    <row r="1471" spans="1:15" x14ac:dyDescent="0.2">
      <c r="A1471" s="24">
        <v>475</v>
      </c>
      <c r="C1471" s="68">
        <v>42963</v>
      </c>
      <c r="D1471" s="23" t="s">
        <v>3336</v>
      </c>
      <c r="E1471" s="24" t="s">
        <v>3337</v>
      </c>
      <c r="F1471" s="25" t="s">
        <v>3338</v>
      </c>
      <c r="G1471" s="26" t="s">
        <v>3339</v>
      </c>
      <c r="H1471" s="25">
        <v>3010</v>
      </c>
      <c r="I1471" s="27">
        <v>0.5</v>
      </c>
      <c r="J1471" s="27">
        <v>14880</v>
      </c>
      <c r="K1471" s="28">
        <f t="shared" si="61"/>
        <v>42510</v>
      </c>
      <c r="L1471" s="29">
        <v>70500</v>
      </c>
      <c r="M1471" s="29">
        <v>282</v>
      </c>
      <c r="N1471" s="28">
        <f t="shared" si="62"/>
        <v>282.5</v>
      </c>
    </row>
    <row r="1472" spans="1:15" x14ac:dyDescent="0.2">
      <c r="A1472" s="24">
        <v>474</v>
      </c>
      <c r="C1472" s="68">
        <v>42963</v>
      </c>
      <c r="D1472" s="23" t="s">
        <v>3340</v>
      </c>
      <c r="E1472" s="24">
        <v>13</v>
      </c>
      <c r="F1472" s="25" t="s">
        <v>3341</v>
      </c>
      <c r="G1472" s="26" t="s">
        <v>3342</v>
      </c>
      <c r="H1472" s="25">
        <v>1090</v>
      </c>
      <c r="I1472" s="27">
        <v>0.5</v>
      </c>
      <c r="J1472" s="27">
        <v>20160</v>
      </c>
      <c r="K1472" s="28">
        <f t="shared" si="61"/>
        <v>57600</v>
      </c>
      <c r="L1472" s="29">
        <v>65000</v>
      </c>
      <c r="M1472" s="29">
        <v>260</v>
      </c>
      <c r="N1472" s="28">
        <f t="shared" si="62"/>
        <v>260.5</v>
      </c>
    </row>
    <row r="1473" spans="1:16" x14ac:dyDescent="0.2">
      <c r="A1473" s="24">
        <v>476</v>
      </c>
      <c r="C1473" s="68">
        <v>42963</v>
      </c>
      <c r="D1473" s="23" t="s">
        <v>3343</v>
      </c>
      <c r="E1473" s="24">
        <v>102.04</v>
      </c>
      <c r="F1473" s="25" t="s">
        <v>3344</v>
      </c>
      <c r="G1473" s="26" t="s">
        <v>3345</v>
      </c>
      <c r="H1473" s="25">
        <v>1180</v>
      </c>
      <c r="I1473" s="27">
        <v>0.5</v>
      </c>
      <c r="J1473" s="27">
        <v>112640</v>
      </c>
      <c r="K1473" s="28">
        <f t="shared" si="61"/>
        <v>321830</v>
      </c>
      <c r="L1473" s="29">
        <v>535000</v>
      </c>
      <c r="M1473" s="29">
        <v>2140</v>
      </c>
      <c r="N1473" s="28">
        <f t="shared" si="62"/>
        <v>2140.5</v>
      </c>
    </row>
    <row r="1474" spans="1:16" x14ac:dyDescent="0.2">
      <c r="A1474" s="24">
        <v>477</v>
      </c>
      <c r="C1474" s="68">
        <v>42964</v>
      </c>
      <c r="D1474" s="23" t="s">
        <v>3346</v>
      </c>
      <c r="E1474" s="24">
        <v>5.0060000000000002</v>
      </c>
      <c r="F1474" s="25" t="s">
        <v>3347</v>
      </c>
      <c r="G1474" s="26" t="s">
        <v>3348</v>
      </c>
      <c r="H1474" s="25">
        <v>1110</v>
      </c>
      <c r="I1474" s="27">
        <v>1</v>
      </c>
      <c r="J1474" s="27">
        <v>12000</v>
      </c>
      <c r="K1474" s="28">
        <f t="shared" si="61"/>
        <v>34290</v>
      </c>
      <c r="L1474" s="29">
        <v>55000</v>
      </c>
      <c r="M1474" s="29">
        <v>220</v>
      </c>
      <c r="N1474" s="28">
        <f t="shared" si="62"/>
        <v>221</v>
      </c>
      <c r="P1474" s="128"/>
    </row>
    <row r="1475" spans="1:16" x14ac:dyDescent="0.2">
      <c r="D1475" s="23" t="s">
        <v>3346</v>
      </c>
      <c r="E1475" s="24">
        <v>5.0019999999999998</v>
      </c>
      <c r="F1475" s="25" t="s">
        <v>129</v>
      </c>
      <c r="G1475" s="26" t="s">
        <v>129</v>
      </c>
      <c r="K1475" s="28">
        <f t="shared" si="61"/>
        <v>0</v>
      </c>
      <c r="N1475" s="28">
        <f t="shared" si="62"/>
        <v>0</v>
      </c>
      <c r="P1475" s="128"/>
    </row>
    <row r="1476" spans="1:16" x14ac:dyDescent="0.2">
      <c r="A1476" s="24">
        <v>479</v>
      </c>
      <c r="C1476" s="68">
        <v>42964</v>
      </c>
      <c r="D1476" s="23" t="s">
        <v>3349</v>
      </c>
      <c r="E1476" s="24">
        <v>0.54</v>
      </c>
      <c r="F1476" s="25" t="s">
        <v>3352</v>
      </c>
      <c r="G1476" s="26" t="s">
        <v>3351</v>
      </c>
      <c r="H1476" s="25">
        <v>1090</v>
      </c>
      <c r="I1476" s="27">
        <v>1</v>
      </c>
      <c r="J1476" s="27">
        <v>24150</v>
      </c>
      <c r="K1476" s="28">
        <f t="shared" si="61"/>
        <v>69000</v>
      </c>
      <c r="L1476" s="29">
        <v>67000</v>
      </c>
      <c r="M1476" s="29">
        <v>268</v>
      </c>
      <c r="N1476" s="28">
        <f t="shared" si="62"/>
        <v>269</v>
      </c>
      <c r="P1476" s="128"/>
    </row>
    <row r="1477" spans="1:16" x14ac:dyDescent="0.2">
      <c r="D1477" s="23" t="s">
        <v>3350</v>
      </c>
      <c r="E1477" s="24">
        <v>0.26</v>
      </c>
      <c r="F1477" s="25" t="s">
        <v>129</v>
      </c>
      <c r="G1477" s="26" t="s">
        <v>129</v>
      </c>
      <c r="K1477" s="28">
        <f t="shared" si="61"/>
        <v>0</v>
      </c>
      <c r="N1477" s="28">
        <f t="shared" si="62"/>
        <v>0</v>
      </c>
      <c r="P1477" s="128"/>
    </row>
    <row r="1478" spans="1:16" s="41" customFormat="1" x14ac:dyDescent="0.2">
      <c r="A1478" s="40">
        <v>480</v>
      </c>
      <c r="B1478" s="38"/>
      <c r="C1478" s="70">
        <v>42964</v>
      </c>
      <c r="D1478" s="39" t="s">
        <v>3353</v>
      </c>
      <c r="E1478" s="40">
        <v>0.1865</v>
      </c>
      <c r="F1478" s="41" t="s">
        <v>3354</v>
      </c>
      <c r="G1478" s="42" t="s">
        <v>3355</v>
      </c>
      <c r="H1478" s="41">
        <v>3010</v>
      </c>
      <c r="I1478" s="43">
        <v>0.5</v>
      </c>
      <c r="J1478" s="43">
        <v>42550</v>
      </c>
      <c r="K1478" s="44">
        <f t="shared" si="61"/>
        <v>121570</v>
      </c>
      <c r="L1478" s="45">
        <v>129000</v>
      </c>
      <c r="M1478" s="45">
        <v>516</v>
      </c>
      <c r="N1478" s="44">
        <f t="shared" si="62"/>
        <v>516.5</v>
      </c>
      <c r="O1478" s="37"/>
      <c r="P1478" s="128"/>
    </row>
    <row r="1479" spans="1:16" x14ac:dyDescent="0.2">
      <c r="N1479" s="28">
        <f>SUM(N1463:N1478)</f>
        <v>4206</v>
      </c>
      <c r="O1479" s="62">
        <v>64344</v>
      </c>
      <c r="P1479" s="128"/>
    </row>
    <row r="1481" spans="1:16" x14ac:dyDescent="0.2">
      <c r="A1481" s="24">
        <v>478</v>
      </c>
      <c r="B1481" s="22" t="s">
        <v>145</v>
      </c>
      <c r="C1481" s="68">
        <v>42964</v>
      </c>
      <c r="D1481" s="23" t="s">
        <v>3363</v>
      </c>
      <c r="E1481" s="24" t="s">
        <v>3365</v>
      </c>
      <c r="F1481" s="25" t="s">
        <v>3366</v>
      </c>
      <c r="G1481" s="26" t="s">
        <v>3367</v>
      </c>
      <c r="H1481" s="25">
        <v>1150</v>
      </c>
      <c r="I1481" s="27">
        <v>1</v>
      </c>
      <c r="J1481" s="27">
        <v>29130</v>
      </c>
      <c r="K1481" s="28">
        <f t="shared" si="61"/>
        <v>83230</v>
      </c>
      <c r="L1481" s="29">
        <v>75500</v>
      </c>
      <c r="M1481" s="29">
        <v>302</v>
      </c>
      <c r="N1481" s="28">
        <f t="shared" si="62"/>
        <v>303</v>
      </c>
    </row>
    <row r="1482" spans="1:16" x14ac:dyDescent="0.2">
      <c r="D1482" s="23" t="s">
        <v>3364</v>
      </c>
      <c r="E1482" s="24" t="s">
        <v>3365</v>
      </c>
      <c r="F1482" s="25" t="s">
        <v>129</v>
      </c>
      <c r="G1482" s="26" t="s">
        <v>129</v>
      </c>
      <c r="K1482" s="28">
        <f t="shared" si="61"/>
        <v>0</v>
      </c>
      <c r="N1482" s="28">
        <f t="shared" si="62"/>
        <v>0</v>
      </c>
      <c r="O1482" s="86"/>
    </row>
    <row r="1483" spans="1:16" x14ac:dyDescent="0.2">
      <c r="A1483" s="24">
        <v>467</v>
      </c>
      <c r="D1483" s="23" t="s">
        <v>3368</v>
      </c>
      <c r="E1483" s="24">
        <v>30.3506</v>
      </c>
      <c r="F1483" s="25" t="s">
        <v>3369</v>
      </c>
      <c r="G1483" s="26" t="s">
        <v>3370</v>
      </c>
      <c r="H1483" s="25">
        <v>1020</v>
      </c>
      <c r="I1483" s="27">
        <v>0.5</v>
      </c>
      <c r="J1483" s="27">
        <v>41450</v>
      </c>
      <c r="K1483" s="28">
        <f t="shared" si="61"/>
        <v>118430</v>
      </c>
      <c r="L1483" s="29">
        <v>140000</v>
      </c>
      <c r="M1483" s="29">
        <v>560</v>
      </c>
      <c r="N1483" s="28">
        <f t="shared" si="62"/>
        <v>560.5</v>
      </c>
    </row>
    <row r="1484" spans="1:16" x14ac:dyDescent="0.2">
      <c r="A1484" s="24" t="s">
        <v>3356</v>
      </c>
      <c r="C1484" s="68">
        <v>42963</v>
      </c>
      <c r="D1484" s="23" t="s">
        <v>3334</v>
      </c>
      <c r="E1484" s="24">
        <v>1.099</v>
      </c>
      <c r="F1484" s="25" t="s">
        <v>3204</v>
      </c>
      <c r="G1484" s="26" t="s">
        <v>3335</v>
      </c>
      <c r="H1484" s="25">
        <v>1070</v>
      </c>
      <c r="I1484" s="27">
        <v>0.5</v>
      </c>
      <c r="J1484" s="27">
        <v>43420</v>
      </c>
      <c r="K1484" s="28">
        <f>ROUND(J1484/0.35,-1)</f>
        <v>124060</v>
      </c>
      <c r="N1484" s="28">
        <f>SUM(I1484+M1484)</f>
        <v>0.5</v>
      </c>
    </row>
    <row r="1485" spans="1:16" x14ac:dyDescent="0.2">
      <c r="A1485" s="24" t="s">
        <v>3357</v>
      </c>
      <c r="C1485" s="68">
        <v>42964</v>
      </c>
      <c r="D1485" s="23" t="s">
        <v>3359</v>
      </c>
      <c r="E1485" s="24">
        <v>0.80159999999999998</v>
      </c>
      <c r="F1485" s="25" t="s">
        <v>3360</v>
      </c>
      <c r="G1485" s="26" t="s">
        <v>3361</v>
      </c>
      <c r="H1485" s="25">
        <v>1030</v>
      </c>
      <c r="I1485" s="27">
        <v>0.5</v>
      </c>
      <c r="J1485" s="27">
        <v>28150</v>
      </c>
      <c r="K1485" s="28">
        <f t="shared" si="61"/>
        <v>80430</v>
      </c>
      <c r="N1485" s="28">
        <f t="shared" si="62"/>
        <v>0.5</v>
      </c>
    </row>
    <row r="1486" spans="1:16" x14ac:dyDescent="0.2">
      <c r="A1486" s="24" t="s">
        <v>3358</v>
      </c>
      <c r="C1486" s="68">
        <v>42964</v>
      </c>
      <c r="D1486" s="23" t="s">
        <v>3362</v>
      </c>
      <c r="E1486" s="24">
        <v>0.2</v>
      </c>
      <c r="F1486" s="25" t="s">
        <v>3360</v>
      </c>
      <c r="G1486" s="26" t="s">
        <v>3361</v>
      </c>
      <c r="H1486" s="25">
        <v>2040</v>
      </c>
      <c r="I1486" s="27">
        <v>0.5</v>
      </c>
      <c r="J1486" s="27">
        <v>17860</v>
      </c>
      <c r="K1486" s="28">
        <f t="shared" si="61"/>
        <v>51030</v>
      </c>
      <c r="N1486" s="28">
        <f t="shared" si="62"/>
        <v>0.5</v>
      </c>
    </row>
    <row r="1487" spans="1:16" x14ac:dyDescent="0.2">
      <c r="A1487" s="24">
        <v>481</v>
      </c>
      <c r="C1487" s="68">
        <v>42964</v>
      </c>
      <c r="D1487" s="23" t="s">
        <v>3371</v>
      </c>
      <c r="E1487" s="24">
        <v>1</v>
      </c>
      <c r="F1487" s="25" t="s">
        <v>3372</v>
      </c>
      <c r="G1487" s="26" t="s">
        <v>3373</v>
      </c>
      <c r="H1487" s="25">
        <v>1120</v>
      </c>
      <c r="I1487" s="27">
        <v>0.5</v>
      </c>
      <c r="J1487" s="27">
        <v>6710</v>
      </c>
      <c r="K1487" s="28">
        <f t="shared" si="61"/>
        <v>19170</v>
      </c>
      <c r="L1487" s="29">
        <v>19180</v>
      </c>
      <c r="M1487" s="29">
        <v>76.72</v>
      </c>
      <c r="N1487" s="28">
        <f t="shared" si="62"/>
        <v>77.22</v>
      </c>
    </row>
    <row r="1488" spans="1:16" x14ac:dyDescent="0.2">
      <c r="A1488" s="24">
        <v>482</v>
      </c>
      <c r="C1488" s="68">
        <v>42964</v>
      </c>
      <c r="D1488" s="23" t="s">
        <v>3265</v>
      </c>
      <c r="E1488" s="24">
        <v>4.4107000000000003</v>
      </c>
      <c r="F1488" s="25" t="s">
        <v>3374</v>
      </c>
      <c r="G1488" s="26" t="s">
        <v>3375</v>
      </c>
      <c r="H1488" s="25">
        <v>1090</v>
      </c>
      <c r="I1488" s="27">
        <v>0.5</v>
      </c>
      <c r="J1488" s="27">
        <v>16590</v>
      </c>
      <c r="K1488" s="28">
        <f t="shared" si="61"/>
        <v>47400</v>
      </c>
      <c r="L1488" s="29">
        <v>20000</v>
      </c>
      <c r="M1488" s="29">
        <v>80</v>
      </c>
      <c r="N1488" s="28">
        <f t="shared" si="62"/>
        <v>80.5</v>
      </c>
    </row>
    <row r="1489" spans="1:15" x14ac:dyDescent="0.2">
      <c r="A1489" s="24" t="s">
        <v>3376</v>
      </c>
      <c r="C1489" s="68">
        <v>42965</v>
      </c>
      <c r="D1489" s="23" t="s">
        <v>3377</v>
      </c>
      <c r="E1489" s="24">
        <v>0.7</v>
      </c>
      <c r="F1489" s="25" t="s">
        <v>3386</v>
      </c>
      <c r="G1489" s="26" t="s">
        <v>3387</v>
      </c>
      <c r="H1489" s="25">
        <v>1210</v>
      </c>
      <c r="I1489" s="27">
        <v>3</v>
      </c>
      <c r="J1489" s="27">
        <v>38370</v>
      </c>
      <c r="K1489" s="28">
        <f t="shared" si="61"/>
        <v>109630</v>
      </c>
      <c r="N1489" s="28">
        <f t="shared" si="62"/>
        <v>3</v>
      </c>
    </row>
    <row r="1490" spans="1:15" x14ac:dyDescent="0.2">
      <c r="D1490" s="23" t="s">
        <v>3378</v>
      </c>
      <c r="E1490" s="24">
        <v>16.023</v>
      </c>
      <c r="F1490" s="25" t="s">
        <v>129</v>
      </c>
      <c r="G1490" s="26" t="s">
        <v>129</v>
      </c>
      <c r="K1490" s="28">
        <f t="shared" si="61"/>
        <v>0</v>
      </c>
      <c r="N1490" s="28">
        <f t="shared" si="62"/>
        <v>0</v>
      </c>
    </row>
    <row r="1491" spans="1:15" x14ac:dyDescent="0.2">
      <c r="D1491" s="23" t="s">
        <v>3379</v>
      </c>
      <c r="E1491" s="24" t="s">
        <v>3383</v>
      </c>
      <c r="F1491" s="25" t="s">
        <v>129</v>
      </c>
      <c r="G1491" s="26" t="s">
        <v>129</v>
      </c>
      <c r="K1491" s="28">
        <f t="shared" si="61"/>
        <v>0</v>
      </c>
      <c r="N1491" s="28">
        <f t="shared" si="62"/>
        <v>0</v>
      </c>
    </row>
    <row r="1492" spans="1:15" x14ac:dyDescent="0.2">
      <c r="D1492" s="23" t="s">
        <v>3380</v>
      </c>
      <c r="E1492" s="24" t="s">
        <v>2921</v>
      </c>
      <c r="F1492" s="25" t="s">
        <v>129</v>
      </c>
      <c r="G1492" s="26" t="s">
        <v>129</v>
      </c>
      <c r="K1492" s="28">
        <f t="shared" si="61"/>
        <v>0</v>
      </c>
      <c r="N1492" s="28">
        <f t="shared" si="62"/>
        <v>0</v>
      </c>
    </row>
    <row r="1493" spans="1:15" x14ac:dyDescent="0.2">
      <c r="D1493" s="23" t="s">
        <v>3381</v>
      </c>
      <c r="E1493" s="24" t="s">
        <v>3384</v>
      </c>
      <c r="F1493" s="25" t="s">
        <v>129</v>
      </c>
      <c r="G1493" s="26" t="s">
        <v>129</v>
      </c>
      <c r="K1493" s="28">
        <f t="shared" si="61"/>
        <v>0</v>
      </c>
      <c r="N1493" s="28">
        <f t="shared" si="62"/>
        <v>0</v>
      </c>
    </row>
    <row r="1494" spans="1:15" x14ac:dyDescent="0.2">
      <c r="D1494" s="23" t="s">
        <v>3382</v>
      </c>
      <c r="E1494" s="24" t="s">
        <v>3385</v>
      </c>
      <c r="F1494" s="25" t="s">
        <v>129</v>
      </c>
      <c r="G1494" s="26" t="s">
        <v>129</v>
      </c>
      <c r="K1494" s="28">
        <f t="shared" si="61"/>
        <v>0</v>
      </c>
      <c r="N1494" s="28">
        <f t="shared" si="62"/>
        <v>0</v>
      </c>
    </row>
    <row r="1495" spans="1:15" x14ac:dyDescent="0.2">
      <c r="A1495" s="24">
        <v>483</v>
      </c>
      <c r="C1495" s="68">
        <v>42965</v>
      </c>
      <c r="D1495" s="23" t="s">
        <v>1179</v>
      </c>
      <c r="E1495" s="24">
        <v>0.1105</v>
      </c>
      <c r="F1495" s="25" t="s">
        <v>3388</v>
      </c>
      <c r="G1495" s="26" t="s">
        <v>1367</v>
      </c>
      <c r="H1495" s="25">
        <v>3010</v>
      </c>
      <c r="I1495" s="27">
        <v>0.5</v>
      </c>
      <c r="J1495" s="27">
        <v>17240</v>
      </c>
      <c r="K1495" s="28">
        <f t="shared" si="61"/>
        <v>49260</v>
      </c>
      <c r="L1495" s="29">
        <v>5000</v>
      </c>
      <c r="M1495" s="29">
        <v>20</v>
      </c>
      <c r="N1495" s="28">
        <f t="shared" si="62"/>
        <v>20.5</v>
      </c>
    </row>
    <row r="1496" spans="1:15" s="41" customFormat="1" x14ac:dyDescent="0.2">
      <c r="A1496" s="40" t="s">
        <v>3389</v>
      </c>
      <c r="B1496" s="38"/>
      <c r="C1496" s="70">
        <v>42965</v>
      </c>
      <c r="D1496" s="39" t="s">
        <v>2905</v>
      </c>
      <c r="E1496" s="40">
        <v>0.1515</v>
      </c>
      <c r="F1496" s="41" t="s">
        <v>1627</v>
      </c>
      <c r="G1496" s="42" t="s">
        <v>3390</v>
      </c>
      <c r="H1496" s="41">
        <v>3010</v>
      </c>
      <c r="I1496" s="43">
        <v>0.5</v>
      </c>
      <c r="J1496" s="43">
        <v>19390</v>
      </c>
      <c r="K1496" s="44">
        <f t="shared" si="61"/>
        <v>55400</v>
      </c>
      <c r="L1496" s="45"/>
      <c r="M1496" s="45"/>
      <c r="N1496" s="44">
        <f t="shared" si="62"/>
        <v>0.5</v>
      </c>
      <c r="O1496" s="37"/>
    </row>
    <row r="1497" spans="1:15" x14ac:dyDescent="0.2">
      <c r="N1497" s="28">
        <f>SUM(N1481:N1496)</f>
        <v>1046.72</v>
      </c>
      <c r="O1497" s="62">
        <v>64357</v>
      </c>
    </row>
    <row r="1499" spans="1:15" x14ac:dyDescent="0.2">
      <c r="A1499" s="24">
        <v>484</v>
      </c>
      <c r="C1499" s="68">
        <v>42965</v>
      </c>
      <c r="D1499" s="23" t="s">
        <v>3391</v>
      </c>
      <c r="E1499" s="24">
        <v>2.3742000000000001</v>
      </c>
      <c r="F1499" s="25" t="s">
        <v>3392</v>
      </c>
      <c r="G1499" s="26" t="s">
        <v>3393</v>
      </c>
      <c r="H1499" s="25">
        <v>1060</v>
      </c>
      <c r="I1499" s="27">
        <v>0.5</v>
      </c>
      <c r="J1499" s="27">
        <v>39300</v>
      </c>
      <c r="K1499" s="28">
        <f t="shared" si="61"/>
        <v>112290</v>
      </c>
      <c r="L1499" s="29">
        <v>127000</v>
      </c>
      <c r="M1499" s="29">
        <v>508</v>
      </c>
      <c r="N1499" s="28">
        <f t="shared" si="62"/>
        <v>508.5</v>
      </c>
    </row>
    <row r="1500" spans="1:15" x14ac:dyDescent="0.2">
      <c r="A1500" s="24" t="s">
        <v>3394</v>
      </c>
      <c r="C1500" s="68">
        <v>42965</v>
      </c>
      <c r="D1500" s="23" t="s">
        <v>3395</v>
      </c>
      <c r="E1500" s="24">
        <v>5.0149999999999997</v>
      </c>
      <c r="F1500" s="25" t="s">
        <v>3396</v>
      </c>
      <c r="G1500" s="26" t="s">
        <v>3397</v>
      </c>
      <c r="H1500" s="25">
        <v>1080</v>
      </c>
      <c r="I1500" s="27">
        <v>0.5</v>
      </c>
      <c r="J1500" s="27">
        <v>49900</v>
      </c>
      <c r="K1500" s="28">
        <f t="shared" si="61"/>
        <v>142570</v>
      </c>
      <c r="N1500" s="28">
        <f t="shared" si="62"/>
        <v>0.5</v>
      </c>
    </row>
    <row r="1501" spans="1:15" x14ac:dyDescent="0.2">
      <c r="A1501" s="24" t="s">
        <v>3398</v>
      </c>
      <c r="C1501" s="68">
        <v>42968</v>
      </c>
      <c r="D1501" s="23" t="s">
        <v>3399</v>
      </c>
      <c r="E1501" s="24">
        <v>0.2</v>
      </c>
      <c r="F1501" s="25" t="s">
        <v>3400</v>
      </c>
      <c r="G1501" s="26" t="s">
        <v>3401</v>
      </c>
      <c r="H1501" s="25">
        <v>3010</v>
      </c>
      <c r="I1501" s="27">
        <v>0.5</v>
      </c>
      <c r="J1501" s="27">
        <v>34250</v>
      </c>
      <c r="K1501" s="28">
        <f t="shared" ref="K1501:K1564" si="63">ROUND(J1501/0.35,-1)</f>
        <v>97860</v>
      </c>
      <c r="N1501" s="28">
        <f t="shared" ref="N1501:N1564" si="64">SUM(I1501+M1501)</f>
        <v>0.5</v>
      </c>
    </row>
    <row r="1502" spans="1:15" x14ac:dyDescent="0.2">
      <c r="A1502" s="24">
        <v>485</v>
      </c>
      <c r="C1502" s="68">
        <v>42968</v>
      </c>
      <c r="D1502" s="23" t="s">
        <v>3403</v>
      </c>
      <c r="E1502" s="24">
        <v>0.13769999999999999</v>
      </c>
      <c r="F1502" s="25" t="s">
        <v>3404</v>
      </c>
      <c r="G1502" s="26" t="s">
        <v>3405</v>
      </c>
      <c r="H1502" s="25">
        <v>3010</v>
      </c>
      <c r="I1502" s="27">
        <v>0.5</v>
      </c>
      <c r="J1502" s="27">
        <v>16810</v>
      </c>
      <c r="K1502" s="28">
        <f t="shared" si="63"/>
        <v>48030</v>
      </c>
      <c r="L1502" s="29">
        <v>44750</v>
      </c>
      <c r="M1502" s="29">
        <v>179</v>
      </c>
      <c r="N1502" s="28">
        <f t="shared" si="64"/>
        <v>179.5</v>
      </c>
    </row>
    <row r="1503" spans="1:15" s="41" customFormat="1" x14ac:dyDescent="0.2">
      <c r="A1503" s="40" t="s">
        <v>3402</v>
      </c>
      <c r="B1503" s="38"/>
      <c r="C1503" s="70">
        <v>42968</v>
      </c>
      <c r="D1503" s="39" t="s">
        <v>3406</v>
      </c>
      <c r="E1503" s="40">
        <v>5.01</v>
      </c>
      <c r="F1503" s="41" t="s">
        <v>3407</v>
      </c>
      <c r="G1503" s="42" t="s">
        <v>3408</v>
      </c>
      <c r="H1503" s="41">
        <v>1210</v>
      </c>
      <c r="I1503" s="43">
        <v>0.5</v>
      </c>
      <c r="J1503" s="43">
        <v>25390</v>
      </c>
      <c r="K1503" s="44">
        <f t="shared" si="63"/>
        <v>72540</v>
      </c>
      <c r="L1503" s="45"/>
      <c r="M1503" s="45"/>
      <c r="N1503" s="44">
        <f t="shared" si="64"/>
        <v>0.5</v>
      </c>
      <c r="O1503" s="37"/>
    </row>
    <row r="1504" spans="1:15" x14ac:dyDescent="0.2">
      <c r="N1504" s="28">
        <f>SUM(N1499:N1503)</f>
        <v>689.5</v>
      </c>
      <c r="O1504" s="62">
        <v>64367</v>
      </c>
    </row>
    <row r="1506" spans="1:15" x14ac:dyDescent="0.2">
      <c r="A1506" s="24" t="s">
        <v>3409</v>
      </c>
      <c r="C1506" s="68">
        <v>42965</v>
      </c>
      <c r="D1506" s="23" t="s">
        <v>3418</v>
      </c>
      <c r="E1506" s="24">
        <v>23.756</v>
      </c>
      <c r="F1506" s="25" t="s">
        <v>3419</v>
      </c>
      <c r="G1506" s="26" t="s">
        <v>3420</v>
      </c>
      <c r="H1506" s="25">
        <v>1220</v>
      </c>
      <c r="I1506" s="27">
        <v>0.5</v>
      </c>
      <c r="J1506" s="27">
        <v>69380</v>
      </c>
      <c r="K1506" s="28">
        <f t="shared" si="63"/>
        <v>198230</v>
      </c>
      <c r="N1506" s="28">
        <f t="shared" si="64"/>
        <v>0.5</v>
      </c>
    </row>
    <row r="1507" spans="1:15" x14ac:dyDescent="0.2">
      <c r="A1507" s="24">
        <v>486</v>
      </c>
      <c r="C1507" s="68">
        <v>42968</v>
      </c>
      <c r="D1507" s="23" t="s">
        <v>3410</v>
      </c>
      <c r="E1507" s="24">
        <v>1.37</v>
      </c>
      <c r="F1507" s="25" t="s">
        <v>3411</v>
      </c>
      <c r="G1507" s="26" t="s">
        <v>3412</v>
      </c>
      <c r="H1507" s="25">
        <v>1220</v>
      </c>
      <c r="I1507" s="27">
        <v>0.5</v>
      </c>
      <c r="J1507" s="27">
        <v>20060</v>
      </c>
      <c r="K1507" s="28">
        <f t="shared" si="63"/>
        <v>57310</v>
      </c>
      <c r="L1507" s="29">
        <v>80000</v>
      </c>
      <c r="M1507" s="29">
        <v>320</v>
      </c>
      <c r="N1507" s="28">
        <f t="shared" si="64"/>
        <v>320.5</v>
      </c>
    </row>
    <row r="1508" spans="1:15" x14ac:dyDescent="0.2">
      <c r="A1508" s="24">
        <v>487</v>
      </c>
      <c r="C1508" s="68">
        <v>42969</v>
      </c>
      <c r="D1508" s="23" t="s">
        <v>3413</v>
      </c>
      <c r="E1508" s="24">
        <v>2.105</v>
      </c>
      <c r="F1508" s="25" t="s">
        <v>3416</v>
      </c>
      <c r="G1508" s="26" t="s">
        <v>3417</v>
      </c>
      <c r="H1508" s="25">
        <v>1150</v>
      </c>
      <c r="I1508" s="27">
        <v>1.5</v>
      </c>
      <c r="J1508" s="27">
        <v>17550</v>
      </c>
      <c r="K1508" s="28">
        <f t="shared" si="63"/>
        <v>50140</v>
      </c>
      <c r="L1508" s="29">
        <v>200000</v>
      </c>
      <c r="M1508" s="29">
        <f>L1508*0.004</f>
        <v>800</v>
      </c>
      <c r="N1508" s="28">
        <f t="shared" si="64"/>
        <v>801.5</v>
      </c>
    </row>
    <row r="1509" spans="1:15" x14ac:dyDescent="0.2">
      <c r="D1509" s="23" t="s">
        <v>3414</v>
      </c>
      <c r="E1509" s="24">
        <v>1.0529999999999999</v>
      </c>
      <c r="F1509" s="25" t="s">
        <v>129</v>
      </c>
      <c r="G1509" s="26" t="s">
        <v>129</v>
      </c>
      <c r="K1509" s="28">
        <f t="shared" si="63"/>
        <v>0</v>
      </c>
      <c r="N1509" s="28">
        <f t="shared" si="64"/>
        <v>0</v>
      </c>
    </row>
    <row r="1510" spans="1:15" s="41" customFormat="1" x14ac:dyDescent="0.2">
      <c r="A1510" s="40"/>
      <c r="B1510" s="38"/>
      <c r="C1510" s="70"/>
      <c r="D1510" s="39" t="s">
        <v>3415</v>
      </c>
      <c r="E1510" s="40">
        <v>2</v>
      </c>
      <c r="F1510" s="41" t="s">
        <v>129</v>
      </c>
      <c r="G1510" s="42" t="s">
        <v>129</v>
      </c>
      <c r="I1510" s="43"/>
      <c r="J1510" s="43"/>
      <c r="K1510" s="44">
        <f t="shared" si="63"/>
        <v>0</v>
      </c>
      <c r="L1510" s="45"/>
      <c r="M1510" s="45"/>
      <c r="N1510" s="44">
        <f t="shared" si="64"/>
        <v>0</v>
      </c>
      <c r="O1510" s="40"/>
    </row>
    <row r="1511" spans="1:15" x14ac:dyDescent="0.2">
      <c r="N1511" s="28">
        <f>SUM(N1506:N1510)</f>
        <v>1122.5</v>
      </c>
      <c r="O1511" s="24">
        <v>64383</v>
      </c>
    </row>
    <row r="1512" spans="1:15" x14ac:dyDescent="0.2">
      <c r="O1512" s="24"/>
    </row>
    <row r="1513" spans="1:15" x14ac:dyDescent="0.2">
      <c r="A1513" s="24" t="s">
        <v>3421</v>
      </c>
      <c r="C1513" s="68">
        <v>42970</v>
      </c>
      <c r="D1513" s="23" t="s">
        <v>3422</v>
      </c>
      <c r="E1513" s="24">
        <v>0.109</v>
      </c>
      <c r="F1513" s="25" t="s">
        <v>3423</v>
      </c>
      <c r="G1513" s="26" t="s">
        <v>3424</v>
      </c>
      <c r="H1513" s="25">
        <v>3010</v>
      </c>
      <c r="I1513" s="27">
        <v>0.5</v>
      </c>
      <c r="J1513" s="27">
        <v>9720</v>
      </c>
      <c r="K1513" s="28">
        <f t="shared" si="63"/>
        <v>27770</v>
      </c>
      <c r="N1513" s="28">
        <f t="shared" si="64"/>
        <v>0.5</v>
      </c>
      <c r="O1513" s="24"/>
    </row>
    <row r="1514" spans="1:15" x14ac:dyDescent="0.2">
      <c r="A1514" s="24">
        <v>488</v>
      </c>
      <c r="C1514" s="68">
        <v>42970</v>
      </c>
      <c r="D1514" s="23" t="s">
        <v>3425</v>
      </c>
      <c r="E1514" s="24">
        <v>68.725999999999999</v>
      </c>
      <c r="F1514" s="25" t="s">
        <v>3426</v>
      </c>
      <c r="G1514" s="26" t="s">
        <v>3427</v>
      </c>
      <c r="H1514" s="25">
        <v>1050</v>
      </c>
      <c r="I1514" s="27">
        <v>0.5</v>
      </c>
      <c r="J1514" s="27">
        <v>71880</v>
      </c>
      <c r="K1514" s="28">
        <f t="shared" si="63"/>
        <v>205370</v>
      </c>
      <c r="L1514" s="29">
        <v>125000</v>
      </c>
      <c r="M1514" s="29">
        <v>500</v>
      </c>
      <c r="N1514" s="28">
        <f t="shared" si="64"/>
        <v>500.5</v>
      </c>
    </row>
    <row r="1515" spans="1:15" x14ac:dyDescent="0.2">
      <c r="A1515" s="24" t="s">
        <v>3428</v>
      </c>
      <c r="C1515" s="68">
        <v>42970</v>
      </c>
      <c r="D1515" s="23" t="s">
        <v>3429</v>
      </c>
      <c r="E1515" s="24">
        <v>1.0526</v>
      </c>
      <c r="F1515" s="25" t="s">
        <v>3430</v>
      </c>
      <c r="G1515" s="26" t="s">
        <v>3431</v>
      </c>
      <c r="H1515" s="25">
        <v>1010</v>
      </c>
      <c r="I1515" s="27">
        <v>0.5</v>
      </c>
      <c r="J1515" s="27">
        <v>14800</v>
      </c>
      <c r="K1515" s="28">
        <f t="shared" si="63"/>
        <v>42290</v>
      </c>
      <c r="N1515" s="28">
        <f t="shared" si="64"/>
        <v>0.5</v>
      </c>
    </row>
    <row r="1517" spans="1:15" x14ac:dyDescent="0.2">
      <c r="A1517" s="24" t="s">
        <v>3435</v>
      </c>
      <c r="C1517" s="68">
        <v>42970</v>
      </c>
      <c r="D1517" s="23" t="s">
        <v>3436</v>
      </c>
      <c r="E1517" s="24">
        <v>5</v>
      </c>
      <c r="F1517" s="25" t="s">
        <v>3437</v>
      </c>
      <c r="G1517" s="26" t="s">
        <v>3438</v>
      </c>
      <c r="H1517" s="25">
        <v>1080</v>
      </c>
      <c r="I1517" s="27">
        <v>0.5</v>
      </c>
      <c r="J1517" s="27">
        <v>52840</v>
      </c>
      <c r="K1517" s="28">
        <f t="shared" si="63"/>
        <v>150970</v>
      </c>
      <c r="N1517" s="28">
        <f t="shared" si="64"/>
        <v>0.5</v>
      </c>
    </row>
    <row r="1518" spans="1:15" x14ac:dyDescent="0.2">
      <c r="A1518" s="24">
        <v>489</v>
      </c>
      <c r="C1518" s="68">
        <v>42971</v>
      </c>
      <c r="D1518" s="23" t="s">
        <v>2859</v>
      </c>
      <c r="E1518" s="24">
        <v>0.122</v>
      </c>
      <c r="F1518" s="25" t="s">
        <v>2861</v>
      </c>
      <c r="G1518" s="26" t="s">
        <v>3439</v>
      </c>
      <c r="H1518" s="25">
        <v>3010</v>
      </c>
      <c r="I1518" s="27">
        <v>0.5</v>
      </c>
      <c r="J1518" s="27">
        <v>13750</v>
      </c>
      <c r="K1518" s="28">
        <f t="shared" si="63"/>
        <v>39290</v>
      </c>
      <c r="L1518" s="29">
        <v>52000</v>
      </c>
      <c r="M1518" s="29">
        <v>208</v>
      </c>
      <c r="N1518" s="28">
        <f t="shared" si="64"/>
        <v>208.5</v>
      </c>
    </row>
    <row r="1519" spans="1:15" s="41" customFormat="1" x14ac:dyDescent="0.2">
      <c r="A1519" s="40" t="s">
        <v>3440</v>
      </c>
      <c r="B1519" s="38"/>
      <c r="C1519" s="70">
        <v>42971</v>
      </c>
      <c r="D1519" s="39" t="s">
        <v>3441</v>
      </c>
      <c r="E1519" s="40">
        <v>5.056</v>
      </c>
      <c r="F1519" s="41" t="s">
        <v>3442</v>
      </c>
      <c r="G1519" s="42" t="s">
        <v>3443</v>
      </c>
      <c r="H1519" s="41">
        <v>1010</v>
      </c>
      <c r="I1519" s="43">
        <v>0.5</v>
      </c>
      <c r="J1519" s="43" t="s">
        <v>3444</v>
      </c>
      <c r="K1519" s="44" t="s">
        <v>3444</v>
      </c>
      <c r="L1519" s="45"/>
      <c r="M1519" s="45"/>
      <c r="N1519" s="44">
        <f t="shared" si="64"/>
        <v>0.5</v>
      </c>
      <c r="O1519" s="37"/>
    </row>
    <row r="1520" spans="1:15" x14ac:dyDescent="0.2">
      <c r="N1520" s="28">
        <f>SUM(N1513:N1519)</f>
        <v>711</v>
      </c>
      <c r="O1520" s="62">
        <v>64415</v>
      </c>
    </row>
    <row r="1522" spans="1:14" x14ac:dyDescent="0.2">
      <c r="A1522" s="24" t="s">
        <v>3432</v>
      </c>
      <c r="C1522" s="68">
        <v>42970</v>
      </c>
      <c r="D1522" s="23" t="s">
        <v>3433</v>
      </c>
      <c r="E1522" s="24">
        <v>29.151</v>
      </c>
      <c r="F1522" s="25" t="s">
        <v>3062</v>
      </c>
      <c r="G1522" s="26" t="s">
        <v>3434</v>
      </c>
      <c r="H1522" s="25">
        <v>1070</v>
      </c>
      <c r="I1522" s="27">
        <v>1</v>
      </c>
      <c r="J1522" s="27">
        <v>36540</v>
      </c>
      <c r="K1522" s="28">
        <f>ROUND(J1522/0.35,-1)</f>
        <v>104400</v>
      </c>
      <c r="N1522" s="28">
        <f>SUM(I1522+M1522)</f>
        <v>1</v>
      </c>
    </row>
    <row r="1523" spans="1:14" x14ac:dyDescent="0.2">
      <c r="A1523" s="24">
        <v>490</v>
      </c>
      <c r="C1523" s="68">
        <v>42972</v>
      </c>
      <c r="D1523" s="23" t="s">
        <v>3445</v>
      </c>
      <c r="E1523" s="24" t="s">
        <v>3446</v>
      </c>
      <c r="F1523" s="25" t="s">
        <v>3447</v>
      </c>
      <c r="G1523" s="26" t="s">
        <v>3448</v>
      </c>
      <c r="H1523" s="25">
        <v>3010</v>
      </c>
      <c r="I1523" s="27">
        <v>0.5</v>
      </c>
      <c r="J1523" s="27">
        <v>13790</v>
      </c>
      <c r="K1523" s="28">
        <f t="shared" si="63"/>
        <v>39400</v>
      </c>
      <c r="L1523" s="29">
        <v>22000</v>
      </c>
      <c r="M1523" s="29">
        <v>88</v>
      </c>
      <c r="N1523" s="28">
        <f t="shared" si="64"/>
        <v>88.5</v>
      </c>
    </row>
    <row r="1524" spans="1:14" x14ac:dyDescent="0.2">
      <c r="A1524" s="24">
        <v>491</v>
      </c>
      <c r="C1524" s="68">
        <v>42975</v>
      </c>
      <c r="D1524" s="23" t="s">
        <v>3449</v>
      </c>
      <c r="E1524" s="24">
        <v>0.28699999999999998</v>
      </c>
      <c r="F1524" s="25" t="s">
        <v>3450</v>
      </c>
      <c r="G1524" s="26" t="s">
        <v>3451</v>
      </c>
      <c r="H1524" s="25">
        <v>2040</v>
      </c>
      <c r="I1524" s="27">
        <v>0.5</v>
      </c>
      <c r="J1524" s="27">
        <v>18160</v>
      </c>
      <c r="K1524" s="28">
        <f t="shared" si="63"/>
        <v>51890</v>
      </c>
      <c r="L1524" s="29">
        <v>55500</v>
      </c>
      <c r="M1524" s="29">
        <v>222</v>
      </c>
      <c r="N1524" s="28">
        <f t="shared" si="64"/>
        <v>222.5</v>
      </c>
    </row>
    <row r="1525" spans="1:14" x14ac:dyDescent="0.2">
      <c r="A1525" s="24" t="s">
        <v>3452</v>
      </c>
      <c r="C1525" s="68">
        <v>42975</v>
      </c>
      <c r="D1525" s="23" t="s">
        <v>3453</v>
      </c>
      <c r="E1525" s="24">
        <v>2</v>
      </c>
      <c r="F1525" s="25" t="s">
        <v>3454</v>
      </c>
      <c r="G1525" s="26" t="s">
        <v>3455</v>
      </c>
      <c r="H1525" s="25">
        <v>1030</v>
      </c>
      <c r="I1525" s="27">
        <v>0.5</v>
      </c>
      <c r="J1525" s="27">
        <v>22630</v>
      </c>
      <c r="K1525" s="28">
        <f t="shared" si="63"/>
        <v>64660</v>
      </c>
      <c r="N1525" s="28">
        <f t="shared" si="64"/>
        <v>0.5</v>
      </c>
    </row>
    <row r="1526" spans="1:14" x14ac:dyDescent="0.2">
      <c r="A1526" s="24" t="s">
        <v>3456</v>
      </c>
      <c r="C1526" s="68">
        <v>42975</v>
      </c>
      <c r="D1526" s="23" t="s">
        <v>3457</v>
      </c>
      <c r="E1526" s="24">
        <v>29.035</v>
      </c>
      <c r="F1526" s="25" t="s">
        <v>3458</v>
      </c>
      <c r="G1526" s="26" t="s">
        <v>3459</v>
      </c>
      <c r="H1526" s="25">
        <v>1090</v>
      </c>
      <c r="I1526" s="27">
        <v>0.5</v>
      </c>
      <c r="J1526" s="27">
        <v>86690</v>
      </c>
      <c r="K1526" s="28">
        <f t="shared" si="63"/>
        <v>247690</v>
      </c>
      <c r="N1526" s="28">
        <f t="shared" si="64"/>
        <v>0.5</v>
      </c>
    </row>
    <row r="1527" spans="1:14" x14ac:dyDescent="0.2">
      <c r="A1527" s="24" t="s">
        <v>3460</v>
      </c>
      <c r="C1527" s="68">
        <v>42975</v>
      </c>
      <c r="D1527" s="23" t="s">
        <v>3461</v>
      </c>
      <c r="E1527" s="24">
        <v>0.2</v>
      </c>
      <c r="F1527" s="25" t="s">
        <v>3462</v>
      </c>
      <c r="G1527" s="26" t="s">
        <v>3463</v>
      </c>
      <c r="H1527" s="25">
        <v>3010</v>
      </c>
      <c r="I1527" s="27">
        <v>0.5</v>
      </c>
      <c r="J1527" s="27">
        <v>31090</v>
      </c>
      <c r="K1527" s="28">
        <f t="shared" si="63"/>
        <v>88830</v>
      </c>
      <c r="N1527" s="28">
        <f t="shared" si="64"/>
        <v>0.5</v>
      </c>
    </row>
    <row r="1528" spans="1:14" x14ac:dyDescent="0.2">
      <c r="A1528" s="24" t="s">
        <v>3464</v>
      </c>
      <c r="C1528" s="68">
        <v>42975</v>
      </c>
      <c r="D1528" s="23" t="s">
        <v>3130</v>
      </c>
      <c r="E1528" s="24">
        <v>2.472</v>
      </c>
      <c r="F1528" s="25" t="s">
        <v>3465</v>
      </c>
      <c r="G1528" s="26" t="s">
        <v>3466</v>
      </c>
      <c r="H1528" s="25">
        <v>1100</v>
      </c>
      <c r="I1528" s="27">
        <v>0.5</v>
      </c>
      <c r="J1528" s="27">
        <v>2600</v>
      </c>
      <c r="K1528" s="28">
        <f t="shared" si="63"/>
        <v>7430</v>
      </c>
      <c r="N1528" s="28">
        <f t="shared" si="64"/>
        <v>0.5</v>
      </c>
    </row>
    <row r="1529" spans="1:14" x14ac:dyDescent="0.2">
      <c r="A1529" s="24" t="s">
        <v>3467</v>
      </c>
      <c r="C1529" s="68">
        <v>42975</v>
      </c>
      <c r="D1529" s="23" t="s">
        <v>3468</v>
      </c>
      <c r="E1529" s="24">
        <v>2.621</v>
      </c>
      <c r="F1529" s="25" t="s">
        <v>3154</v>
      </c>
      <c r="G1529" s="26" t="s">
        <v>3475</v>
      </c>
      <c r="H1529" s="25">
        <v>1010</v>
      </c>
      <c r="I1529" s="27">
        <v>3.5</v>
      </c>
      <c r="J1529" s="27" t="s">
        <v>3476</v>
      </c>
      <c r="K1529" s="28" t="s">
        <v>3476</v>
      </c>
      <c r="N1529" s="28">
        <f t="shared" si="64"/>
        <v>3.5</v>
      </c>
    </row>
    <row r="1530" spans="1:14" x14ac:dyDescent="0.2">
      <c r="D1530" s="23" t="s">
        <v>3469</v>
      </c>
      <c r="E1530" s="24">
        <v>20.591000000000001</v>
      </c>
      <c r="F1530" s="25" t="s">
        <v>129</v>
      </c>
      <c r="G1530" s="25" t="s">
        <v>129</v>
      </c>
      <c r="K1530" s="28">
        <f t="shared" si="63"/>
        <v>0</v>
      </c>
      <c r="N1530" s="28">
        <f t="shared" si="64"/>
        <v>0</v>
      </c>
    </row>
    <row r="1531" spans="1:14" x14ac:dyDescent="0.2">
      <c r="D1531" s="23" t="s">
        <v>3470</v>
      </c>
      <c r="E1531" s="24">
        <v>10</v>
      </c>
      <c r="F1531" s="25" t="s">
        <v>129</v>
      </c>
      <c r="G1531" s="25" t="s">
        <v>129</v>
      </c>
      <c r="K1531" s="28">
        <f t="shared" si="63"/>
        <v>0</v>
      </c>
      <c r="N1531" s="28">
        <f t="shared" si="64"/>
        <v>0</v>
      </c>
    </row>
    <row r="1532" spans="1:14" x14ac:dyDescent="0.2">
      <c r="D1532" s="23" t="s">
        <v>3471</v>
      </c>
      <c r="E1532" s="24">
        <v>2.4140000000000001</v>
      </c>
      <c r="F1532" s="25" t="s">
        <v>129</v>
      </c>
      <c r="G1532" s="25" t="s">
        <v>129</v>
      </c>
      <c r="K1532" s="28">
        <f t="shared" si="63"/>
        <v>0</v>
      </c>
      <c r="N1532" s="28">
        <f t="shared" si="64"/>
        <v>0</v>
      </c>
    </row>
    <row r="1533" spans="1:14" x14ac:dyDescent="0.2">
      <c r="D1533" s="23" t="s">
        <v>3472</v>
      </c>
      <c r="E1533" s="24">
        <v>11.148999999999999</v>
      </c>
      <c r="F1533" s="25" t="s">
        <v>129</v>
      </c>
      <c r="G1533" s="25" t="s">
        <v>129</v>
      </c>
      <c r="K1533" s="28">
        <f t="shared" si="63"/>
        <v>0</v>
      </c>
      <c r="N1533" s="28">
        <f t="shared" si="64"/>
        <v>0</v>
      </c>
    </row>
    <row r="1534" spans="1:14" x14ac:dyDescent="0.2">
      <c r="D1534" s="23" t="s">
        <v>3473</v>
      </c>
      <c r="E1534" s="24">
        <v>20.334</v>
      </c>
      <c r="F1534" s="25" t="s">
        <v>129</v>
      </c>
      <c r="G1534" s="25" t="s">
        <v>129</v>
      </c>
      <c r="K1534" s="28">
        <f t="shared" si="63"/>
        <v>0</v>
      </c>
      <c r="N1534" s="28">
        <f t="shared" si="64"/>
        <v>0</v>
      </c>
    </row>
    <row r="1535" spans="1:14" x14ac:dyDescent="0.2">
      <c r="D1535" s="23" t="s">
        <v>3474</v>
      </c>
      <c r="E1535" s="24">
        <v>22.372</v>
      </c>
      <c r="F1535" s="25" t="s">
        <v>129</v>
      </c>
      <c r="G1535" s="25" t="s">
        <v>129</v>
      </c>
      <c r="K1535" s="28">
        <f t="shared" si="63"/>
        <v>0</v>
      </c>
      <c r="N1535" s="28">
        <f t="shared" si="64"/>
        <v>0</v>
      </c>
    </row>
    <row r="1536" spans="1:14" x14ac:dyDescent="0.2">
      <c r="A1536" s="24">
        <v>493</v>
      </c>
      <c r="C1536" s="68">
        <v>42976</v>
      </c>
      <c r="D1536" s="23" t="s">
        <v>3477</v>
      </c>
      <c r="E1536" s="24">
        <v>0.51419999999999999</v>
      </c>
      <c r="F1536" s="25" t="s">
        <v>3478</v>
      </c>
      <c r="G1536" s="26" t="s">
        <v>3479</v>
      </c>
      <c r="H1536" s="25">
        <v>3010</v>
      </c>
      <c r="I1536" s="27">
        <v>0.5</v>
      </c>
      <c r="J1536" s="27">
        <v>51040</v>
      </c>
      <c r="K1536" s="28">
        <f t="shared" si="63"/>
        <v>145830</v>
      </c>
      <c r="L1536" s="29">
        <v>157000</v>
      </c>
      <c r="M1536" s="29">
        <v>628</v>
      </c>
      <c r="N1536" s="28">
        <f t="shared" si="64"/>
        <v>628.5</v>
      </c>
    </row>
    <row r="1537" spans="1:16" x14ac:dyDescent="0.2">
      <c r="A1537" s="24">
        <v>494</v>
      </c>
      <c r="C1537" s="68">
        <v>42976</v>
      </c>
      <c r="D1537" s="23" t="s">
        <v>3480</v>
      </c>
      <c r="E1537" s="24">
        <v>28.565999999999999</v>
      </c>
      <c r="F1537" s="25" t="s">
        <v>3481</v>
      </c>
      <c r="G1537" s="26" t="s">
        <v>3482</v>
      </c>
      <c r="H1537" s="25">
        <v>1010</v>
      </c>
      <c r="I1537" s="27">
        <v>0.5</v>
      </c>
      <c r="J1537" s="27">
        <v>44490</v>
      </c>
      <c r="K1537" s="28">
        <f t="shared" si="63"/>
        <v>127110</v>
      </c>
      <c r="L1537" s="29">
        <v>147900</v>
      </c>
      <c r="M1537" s="29">
        <v>591.6</v>
      </c>
      <c r="N1537" s="28">
        <f t="shared" si="64"/>
        <v>592.1</v>
      </c>
    </row>
    <row r="1538" spans="1:16" x14ac:dyDescent="0.2">
      <c r="A1538" s="24">
        <v>495</v>
      </c>
      <c r="C1538" s="68">
        <v>42976</v>
      </c>
      <c r="D1538" s="23" t="s">
        <v>3483</v>
      </c>
      <c r="E1538" s="24">
        <v>1</v>
      </c>
      <c r="F1538" s="25" t="s">
        <v>3484</v>
      </c>
      <c r="G1538" s="26" t="s">
        <v>3485</v>
      </c>
      <c r="H1538" s="25">
        <v>1070</v>
      </c>
      <c r="I1538" s="27">
        <v>0.5</v>
      </c>
      <c r="J1538" s="27">
        <v>25070</v>
      </c>
      <c r="K1538" s="28">
        <f t="shared" si="63"/>
        <v>71630</v>
      </c>
      <c r="L1538" s="29">
        <v>109000</v>
      </c>
      <c r="M1538" s="29">
        <v>436</v>
      </c>
      <c r="N1538" s="28">
        <f t="shared" si="64"/>
        <v>436.5</v>
      </c>
      <c r="O1538" s="63"/>
      <c r="P1538" s="46"/>
    </row>
    <row r="1539" spans="1:16" x14ac:dyDescent="0.2">
      <c r="A1539" s="24" t="s">
        <v>3486</v>
      </c>
      <c r="C1539" s="68">
        <v>42976</v>
      </c>
      <c r="D1539" s="23" t="s">
        <v>3487</v>
      </c>
      <c r="E1539" s="24">
        <v>0.19339999999999999</v>
      </c>
      <c r="F1539" s="25" t="s">
        <v>3489</v>
      </c>
      <c r="G1539" s="26" t="s">
        <v>3490</v>
      </c>
      <c r="H1539" s="25">
        <v>2050</v>
      </c>
      <c r="I1539" s="27">
        <v>1</v>
      </c>
      <c r="J1539" s="27">
        <v>32000</v>
      </c>
      <c r="K1539" s="28">
        <f t="shared" si="63"/>
        <v>91430</v>
      </c>
      <c r="N1539" s="28">
        <f t="shared" si="64"/>
        <v>1</v>
      </c>
    </row>
    <row r="1540" spans="1:16" s="41" customFormat="1" x14ac:dyDescent="0.2">
      <c r="A1540" s="40"/>
      <c r="B1540" s="38"/>
      <c r="C1540" s="70"/>
      <c r="D1540" s="39" t="s">
        <v>3488</v>
      </c>
      <c r="E1540" s="40">
        <v>0.19339999999999999</v>
      </c>
      <c r="F1540" s="41" t="s">
        <v>129</v>
      </c>
      <c r="G1540" s="42" t="s">
        <v>129</v>
      </c>
      <c r="I1540" s="43"/>
      <c r="J1540" s="43"/>
      <c r="K1540" s="44">
        <f t="shared" si="63"/>
        <v>0</v>
      </c>
      <c r="L1540" s="45"/>
      <c r="M1540" s="45"/>
      <c r="N1540" s="44">
        <f t="shared" si="64"/>
        <v>0</v>
      </c>
      <c r="O1540" s="37"/>
    </row>
    <row r="1541" spans="1:16" x14ac:dyDescent="0.2">
      <c r="N1541" s="28">
        <f>SUM(N1522:N1540)</f>
        <v>1975.6</v>
      </c>
      <c r="O1541" s="62">
        <v>64454</v>
      </c>
    </row>
    <row r="1543" spans="1:16" x14ac:dyDescent="0.2">
      <c r="A1543" s="24">
        <v>492</v>
      </c>
      <c r="C1543" s="68">
        <v>42975</v>
      </c>
      <c r="D1543" s="23" t="s">
        <v>3491</v>
      </c>
      <c r="E1543" s="24">
        <v>4.3014999999999999</v>
      </c>
      <c r="F1543" s="25" t="s">
        <v>3492</v>
      </c>
      <c r="G1543" s="26" t="s">
        <v>3493</v>
      </c>
      <c r="H1543" s="25">
        <v>1110</v>
      </c>
      <c r="I1543" s="27">
        <v>0.5</v>
      </c>
      <c r="J1543" s="27">
        <v>13620</v>
      </c>
      <c r="K1543" s="28">
        <f t="shared" si="63"/>
        <v>38910</v>
      </c>
      <c r="L1543" s="29">
        <v>73900</v>
      </c>
      <c r="M1543" s="29">
        <v>295.60000000000002</v>
      </c>
      <c r="N1543" s="28">
        <f t="shared" si="64"/>
        <v>296.10000000000002</v>
      </c>
    </row>
    <row r="1544" spans="1:16" x14ac:dyDescent="0.2">
      <c r="A1544" s="24">
        <v>496</v>
      </c>
      <c r="C1544" s="68">
        <v>42976</v>
      </c>
      <c r="D1544" s="23" t="s">
        <v>3322</v>
      </c>
      <c r="E1544" s="24">
        <v>1.0958000000000001</v>
      </c>
      <c r="F1544" s="25" t="s">
        <v>3326</v>
      </c>
      <c r="G1544" s="26" t="s">
        <v>3494</v>
      </c>
      <c r="H1544" s="25">
        <v>1170</v>
      </c>
      <c r="I1544" s="27">
        <v>1.5</v>
      </c>
      <c r="J1544" s="27">
        <v>46280</v>
      </c>
      <c r="K1544" s="28">
        <f t="shared" si="63"/>
        <v>132230</v>
      </c>
      <c r="L1544" s="29">
        <v>44925</v>
      </c>
      <c r="M1544" s="29">
        <v>180</v>
      </c>
      <c r="N1544" s="28">
        <f t="shared" si="64"/>
        <v>181.5</v>
      </c>
    </row>
    <row r="1545" spans="1:16" x14ac:dyDescent="0.2">
      <c r="D1545" s="23" t="s">
        <v>3323</v>
      </c>
      <c r="E1545" s="24">
        <v>1.0958000000000001</v>
      </c>
      <c r="F1545" s="25" t="s">
        <v>129</v>
      </c>
      <c r="G1545" s="26" t="s">
        <v>129</v>
      </c>
      <c r="K1545" s="28">
        <f t="shared" si="63"/>
        <v>0</v>
      </c>
      <c r="N1545" s="28">
        <f t="shared" si="64"/>
        <v>0</v>
      </c>
    </row>
    <row r="1546" spans="1:16" x14ac:dyDescent="0.2">
      <c r="D1546" s="23" t="s">
        <v>3324</v>
      </c>
      <c r="E1546" s="24">
        <v>1.0958000000000001</v>
      </c>
      <c r="F1546" s="25" t="s">
        <v>129</v>
      </c>
      <c r="G1546" s="26" t="s">
        <v>129</v>
      </c>
      <c r="K1546" s="28">
        <f t="shared" si="63"/>
        <v>0</v>
      </c>
      <c r="N1546" s="28">
        <f t="shared" si="64"/>
        <v>0</v>
      </c>
    </row>
    <row r="1547" spans="1:16" x14ac:dyDescent="0.2">
      <c r="A1547" s="24">
        <v>497</v>
      </c>
      <c r="C1547" s="68">
        <v>42976</v>
      </c>
      <c r="D1547" s="23" t="s">
        <v>3495</v>
      </c>
      <c r="E1547" s="24">
        <v>1.2668999999999999</v>
      </c>
      <c r="F1547" s="25" t="s">
        <v>3496</v>
      </c>
      <c r="G1547" s="26" t="s">
        <v>3497</v>
      </c>
      <c r="H1547" s="25">
        <v>1070</v>
      </c>
      <c r="I1547" s="27">
        <v>1</v>
      </c>
      <c r="J1547" s="27">
        <v>15840</v>
      </c>
      <c r="K1547" s="28">
        <f t="shared" si="63"/>
        <v>45260</v>
      </c>
      <c r="L1547" s="29">
        <v>8500</v>
      </c>
      <c r="M1547" s="29">
        <v>34</v>
      </c>
      <c r="N1547" s="28">
        <f t="shared" si="64"/>
        <v>35</v>
      </c>
    </row>
    <row r="1548" spans="1:16" x14ac:dyDescent="0.2">
      <c r="A1548" s="24" t="s">
        <v>3498</v>
      </c>
      <c r="C1548" s="68">
        <v>42976</v>
      </c>
      <c r="D1548" s="23" t="s">
        <v>3499</v>
      </c>
      <c r="E1548" s="24">
        <v>0.64600000000000002</v>
      </c>
      <c r="F1548" s="25" t="s">
        <v>3501</v>
      </c>
      <c r="G1548" s="26" t="s">
        <v>3502</v>
      </c>
      <c r="H1548" s="25">
        <v>1090</v>
      </c>
      <c r="I1548" s="27">
        <v>1</v>
      </c>
      <c r="J1548" s="27">
        <v>77280</v>
      </c>
      <c r="K1548" s="28">
        <f t="shared" si="63"/>
        <v>220800</v>
      </c>
      <c r="N1548" s="28">
        <f t="shared" si="64"/>
        <v>1</v>
      </c>
    </row>
    <row r="1549" spans="1:16" x14ac:dyDescent="0.2">
      <c r="D1549" s="23" t="s">
        <v>3500</v>
      </c>
      <c r="E1549" s="24">
        <v>26.158000000000001</v>
      </c>
      <c r="F1549" s="25" t="s">
        <v>129</v>
      </c>
      <c r="G1549" s="26" t="s">
        <v>129</v>
      </c>
      <c r="K1549" s="28">
        <f t="shared" si="63"/>
        <v>0</v>
      </c>
      <c r="N1549" s="28">
        <f t="shared" si="64"/>
        <v>0</v>
      </c>
    </row>
    <row r="1550" spans="1:16" x14ac:dyDescent="0.2">
      <c r="A1550" s="24" t="s">
        <v>3503</v>
      </c>
      <c r="C1550" s="68">
        <v>42976</v>
      </c>
      <c r="D1550" s="23" t="s">
        <v>3504</v>
      </c>
      <c r="E1550" s="24">
        <v>0.27</v>
      </c>
      <c r="F1550" s="25" t="s">
        <v>3505</v>
      </c>
      <c r="G1550" s="26" t="s">
        <v>3506</v>
      </c>
      <c r="H1550" s="25">
        <v>3010</v>
      </c>
      <c r="I1550" s="27">
        <v>0.5</v>
      </c>
      <c r="J1550" s="27">
        <v>37140</v>
      </c>
      <c r="K1550" s="28">
        <f t="shared" si="63"/>
        <v>106110</v>
      </c>
      <c r="N1550" s="28">
        <f t="shared" si="64"/>
        <v>0.5</v>
      </c>
    </row>
    <row r="1551" spans="1:16" x14ac:dyDescent="0.2">
      <c r="A1551" s="24">
        <v>498</v>
      </c>
      <c r="C1551" s="68">
        <v>42976</v>
      </c>
      <c r="D1551" s="23" t="s">
        <v>2528</v>
      </c>
      <c r="E1551" s="24">
        <v>0.92800000000000005</v>
      </c>
      <c r="F1551" s="25" t="s">
        <v>261</v>
      </c>
      <c r="G1551" s="26" t="s">
        <v>3507</v>
      </c>
      <c r="H1551" s="25">
        <v>3010</v>
      </c>
      <c r="I1551" s="27">
        <v>0.5</v>
      </c>
      <c r="J1551" s="27">
        <v>39650</v>
      </c>
      <c r="K1551" s="28">
        <f t="shared" si="63"/>
        <v>113290</v>
      </c>
      <c r="L1551" s="29">
        <v>46500</v>
      </c>
      <c r="M1551" s="29">
        <v>186</v>
      </c>
      <c r="N1551" s="28">
        <f t="shared" si="64"/>
        <v>186.5</v>
      </c>
    </row>
    <row r="1552" spans="1:16" x14ac:dyDescent="0.2">
      <c r="A1552" s="24">
        <v>499</v>
      </c>
      <c r="C1552" s="68">
        <v>42976</v>
      </c>
      <c r="D1552" s="23" t="s">
        <v>2654</v>
      </c>
      <c r="E1552" s="24">
        <v>0.25</v>
      </c>
      <c r="F1552" s="25" t="s">
        <v>3508</v>
      </c>
      <c r="G1552" s="26" t="s">
        <v>3509</v>
      </c>
      <c r="H1552" s="25">
        <v>3010</v>
      </c>
      <c r="I1552" s="27">
        <v>0.5</v>
      </c>
      <c r="J1552" s="27">
        <v>38420</v>
      </c>
      <c r="K1552" s="28">
        <f t="shared" si="63"/>
        <v>109770</v>
      </c>
      <c r="L1552" s="29">
        <v>126500</v>
      </c>
      <c r="M1552" s="29">
        <v>506</v>
      </c>
      <c r="N1552" s="28">
        <f t="shared" si="64"/>
        <v>506.5</v>
      </c>
    </row>
    <row r="1553" spans="1:15" x14ac:dyDescent="0.2">
      <c r="A1553" s="24">
        <v>501</v>
      </c>
      <c r="C1553" s="68">
        <v>42977</v>
      </c>
      <c r="D1553" s="23" t="s">
        <v>3510</v>
      </c>
      <c r="E1553" s="24">
        <v>5.7839999999999998</v>
      </c>
      <c r="F1553" s="25" t="s">
        <v>3511</v>
      </c>
      <c r="G1553" s="26" t="s">
        <v>3512</v>
      </c>
      <c r="H1553" s="25">
        <v>3010</v>
      </c>
      <c r="I1553" s="27">
        <v>0.5</v>
      </c>
      <c r="J1553" s="27">
        <v>22610</v>
      </c>
      <c r="K1553" s="28">
        <f t="shared" si="63"/>
        <v>64600</v>
      </c>
      <c r="N1553" s="28">
        <f t="shared" si="64"/>
        <v>0.5</v>
      </c>
    </row>
    <row r="1554" spans="1:15" x14ac:dyDescent="0.2">
      <c r="A1554" s="24" t="s">
        <v>3513</v>
      </c>
      <c r="C1554" s="68">
        <v>42978</v>
      </c>
      <c r="D1554" s="23" t="s">
        <v>3514</v>
      </c>
      <c r="E1554" s="24">
        <v>1</v>
      </c>
      <c r="F1554" s="25" t="s">
        <v>3515</v>
      </c>
      <c r="G1554" s="26" t="s">
        <v>3516</v>
      </c>
      <c r="H1554" s="25">
        <v>1150</v>
      </c>
      <c r="I1554" s="27">
        <v>0.5</v>
      </c>
      <c r="J1554" s="27">
        <v>12520</v>
      </c>
      <c r="K1554" s="28">
        <f t="shared" si="63"/>
        <v>35770</v>
      </c>
      <c r="N1554" s="28">
        <f t="shared" si="64"/>
        <v>0.5</v>
      </c>
    </row>
    <row r="1555" spans="1:15" x14ac:dyDescent="0.2">
      <c r="A1555" s="24">
        <v>502</v>
      </c>
      <c r="C1555" s="68">
        <v>42978</v>
      </c>
      <c r="D1555" s="23" t="s">
        <v>3517</v>
      </c>
      <c r="E1555" s="24">
        <v>0.2</v>
      </c>
      <c r="F1555" s="25" t="s">
        <v>3518</v>
      </c>
      <c r="G1555" s="26" t="s">
        <v>3519</v>
      </c>
      <c r="H1555" s="25">
        <v>1210</v>
      </c>
      <c r="I1555" s="27">
        <v>0.5</v>
      </c>
      <c r="J1555" s="27">
        <v>18210</v>
      </c>
      <c r="K1555" s="28">
        <f t="shared" si="63"/>
        <v>52030</v>
      </c>
      <c r="L1555" s="29">
        <v>78500</v>
      </c>
      <c r="M1555" s="29">
        <v>314</v>
      </c>
      <c r="N1555" s="28">
        <f t="shared" si="64"/>
        <v>314.5</v>
      </c>
      <c r="O1555" s="87"/>
    </row>
    <row r="1556" spans="1:15" s="41" customFormat="1" x14ac:dyDescent="0.2">
      <c r="A1556" s="40">
        <v>500</v>
      </c>
      <c r="B1556" s="38"/>
      <c r="C1556" s="70">
        <v>42977</v>
      </c>
      <c r="D1556" s="39" t="s">
        <v>3520</v>
      </c>
      <c r="E1556" s="40">
        <v>5.01</v>
      </c>
      <c r="F1556" s="41" t="s">
        <v>3521</v>
      </c>
      <c r="G1556" s="42" t="s">
        <v>3522</v>
      </c>
      <c r="H1556" s="41">
        <v>1070</v>
      </c>
      <c r="I1556" s="43">
        <v>0.5</v>
      </c>
      <c r="J1556" s="43">
        <v>11400</v>
      </c>
      <c r="K1556" s="44">
        <f t="shared" si="63"/>
        <v>32570</v>
      </c>
      <c r="L1556" s="45">
        <v>32000</v>
      </c>
      <c r="M1556" s="45">
        <v>128</v>
      </c>
      <c r="N1556" s="44">
        <f t="shared" si="64"/>
        <v>128.5</v>
      </c>
      <c r="O1556" s="37"/>
    </row>
    <row r="1557" spans="1:15" x14ac:dyDescent="0.2">
      <c r="N1557" s="28">
        <f>SUM(N1543:N1556)</f>
        <v>1651.1</v>
      </c>
      <c r="O1557" s="62">
        <v>64480</v>
      </c>
    </row>
    <row r="1558" spans="1:15" x14ac:dyDescent="0.2">
      <c r="N1558" s="28" t="s">
        <v>3523</v>
      </c>
    </row>
    <row r="1559" spans="1:15" x14ac:dyDescent="0.2">
      <c r="A1559" s="24">
        <v>503</v>
      </c>
      <c r="C1559" s="68">
        <v>42978</v>
      </c>
      <c r="D1559" s="23" t="s">
        <v>3524</v>
      </c>
      <c r="E1559" s="24">
        <v>0.16969999999999999</v>
      </c>
      <c r="F1559" s="25" t="s">
        <v>3526</v>
      </c>
      <c r="G1559" s="26" t="s">
        <v>3527</v>
      </c>
      <c r="H1559" s="25">
        <v>2050</v>
      </c>
      <c r="I1559" s="27">
        <v>1</v>
      </c>
      <c r="J1559" s="27">
        <v>25830</v>
      </c>
      <c r="K1559" s="28">
        <f t="shared" si="63"/>
        <v>73800</v>
      </c>
      <c r="L1559" s="29">
        <v>77000</v>
      </c>
      <c r="M1559" s="29">
        <v>308</v>
      </c>
      <c r="N1559" s="28">
        <f t="shared" si="64"/>
        <v>309</v>
      </c>
    </row>
    <row r="1560" spans="1:15" x14ac:dyDescent="0.2">
      <c r="D1560" s="23" t="s">
        <v>3525</v>
      </c>
      <c r="E1560" s="24">
        <v>0.1784</v>
      </c>
      <c r="F1560" s="25" t="s">
        <v>129</v>
      </c>
      <c r="G1560" s="26" t="s">
        <v>129</v>
      </c>
      <c r="K1560" s="28">
        <f t="shared" si="63"/>
        <v>0</v>
      </c>
      <c r="N1560" s="28">
        <f t="shared" si="64"/>
        <v>0</v>
      </c>
    </row>
    <row r="1561" spans="1:15" x14ac:dyDescent="0.2">
      <c r="A1561" s="24">
        <v>505</v>
      </c>
      <c r="C1561" s="68">
        <v>42979</v>
      </c>
      <c r="D1561" s="23" t="s">
        <v>3528</v>
      </c>
      <c r="E1561" s="24">
        <v>1.67</v>
      </c>
      <c r="F1561" s="25" t="s">
        <v>3529</v>
      </c>
      <c r="G1561" s="26" t="s">
        <v>3530</v>
      </c>
      <c r="H1561" s="25">
        <v>1060</v>
      </c>
      <c r="I1561" s="27">
        <v>0.5</v>
      </c>
      <c r="J1561" s="27">
        <v>27490</v>
      </c>
      <c r="K1561" s="28">
        <f t="shared" si="63"/>
        <v>78540</v>
      </c>
      <c r="L1561" s="29">
        <v>45000</v>
      </c>
      <c r="M1561" s="29">
        <v>180</v>
      </c>
      <c r="N1561" s="28">
        <f t="shared" si="64"/>
        <v>180.5</v>
      </c>
    </row>
    <row r="1562" spans="1:15" x14ac:dyDescent="0.2">
      <c r="A1562" s="24">
        <v>506</v>
      </c>
      <c r="B1562" s="88"/>
      <c r="C1562" s="68">
        <v>42979</v>
      </c>
      <c r="D1562" s="23" t="s">
        <v>3531</v>
      </c>
      <c r="E1562" s="24">
        <v>0.11940000000000001</v>
      </c>
      <c r="F1562" s="25" t="s">
        <v>3532</v>
      </c>
      <c r="G1562" s="26" t="s">
        <v>3533</v>
      </c>
      <c r="H1562" s="25">
        <v>3010</v>
      </c>
      <c r="I1562" s="27">
        <v>0.5</v>
      </c>
      <c r="J1562" s="27">
        <v>18260</v>
      </c>
      <c r="K1562" s="28">
        <f t="shared" si="63"/>
        <v>52170</v>
      </c>
      <c r="L1562" s="29">
        <v>26000</v>
      </c>
      <c r="M1562" s="29">
        <v>104</v>
      </c>
      <c r="N1562" s="28">
        <f t="shared" si="64"/>
        <v>104.5</v>
      </c>
    </row>
    <row r="1563" spans="1:15" x14ac:dyDescent="0.2">
      <c r="A1563" s="24">
        <v>504</v>
      </c>
      <c r="C1563" s="68">
        <v>42979</v>
      </c>
      <c r="D1563" s="23" t="s">
        <v>3534</v>
      </c>
      <c r="E1563" s="24">
        <v>20.027999999999999</v>
      </c>
      <c r="F1563" s="25" t="s">
        <v>3535</v>
      </c>
      <c r="G1563" s="26" t="s">
        <v>3536</v>
      </c>
      <c r="H1563" s="25">
        <v>1130</v>
      </c>
      <c r="I1563" s="27">
        <v>0.5</v>
      </c>
      <c r="J1563" s="27">
        <v>20920</v>
      </c>
      <c r="K1563" s="28">
        <f t="shared" si="63"/>
        <v>59770</v>
      </c>
      <c r="L1563" s="29">
        <v>96135</v>
      </c>
      <c r="M1563" s="29">
        <v>384.54</v>
      </c>
      <c r="N1563" s="28">
        <f t="shared" si="64"/>
        <v>385.04</v>
      </c>
    </row>
    <row r="1564" spans="1:15" x14ac:dyDescent="0.2">
      <c r="A1564" s="24">
        <v>507</v>
      </c>
      <c r="B1564" s="22" t="s">
        <v>145</v>
      </c>
      <c r="C1564" s="68">
        <v>42979</v>
      </c>
      <c r="D1564" s="23" t="s">
        <v>3537</v>
      </c>
      <c r="E1564" s="24" t="s">
        <v>424</v>
      </c>
      <c r="F1564" s="25" t="s">
        <v>3539</v>
      </c>
      <c r="G1564" s="26" t="s">
        <v>809</v>
      </c>
      <c r="H1564" s="25">
        <v>2020</v>
      </c>
      <c r="I1564" s="27">
        <v>1</v>
      </c>
      <c r="J1564" s="27">
        <v>16820</v>
      </c>
      <c r="K1564" s="28">
        <f t="shared" si="63"/>
        <v>48060</v>
      </c>
      <c r="L1564" s="29">
        <v>42500</v>
      </c>
      <c r="M1564" s="29">
        <v>170</v>
      </c>
      <c r="N1564" s="28">
        <f t="shared" si="64"/>
        <v>171</v>
      </c>
    </row>
    <row r="1565" spans="1:15" x14ac:dyDescent="0.2">
      <c r="D1565" s="23" t="s">
        <v>3538</v>
      </c>
      <c r="E1565" s="24" t="s">
        <v>424</v>
      </c>
      <c r="F1565" s="25" t="s">
        <v>129</v>
      </c>
      <c r="G1565" s="26" t="s">
        <v>129</v>
      </c>
      <c r="K1565" s="28">
        <f t="shared" ref="K1565:K1613" si="65">ROUND(J1565/0.35,-1)</f>
        <v>0</v>
      </c>
      <c r="N1565" s="28">
        <f t="shared" ref="N1565:N1613" si="66">SUM(I1565+M1565)</f>
        <v>0</v>
      </c>
    </row>
    <row r="1566" spans="1:15" x14ac:dyDescent="0.2">
      <c r="A1566" s="24">
        <v>508</v>
      </c>
      <c r="C1566" s="68">
        <v>42979</v>
      </c>
      <c r="D1566" s="23" t="s">
        <v>3540</v>
      </c>
      <c r="E1566" s="24">
        <v>41.386600000000001</v>
      </c>
      <c r="F1566" s="25" t="s">
        <v>3541</v>
      </c>
      <c r="G1566" s="26" t="s">
        <v>3542</v>
      </c>
      <c r="H1566" s="25">
        <v>1220</v>
      </c>
      <c r="I1566" s="27">
        <v>0.5</v>
      </c>
      <c r="J1566" s="27">
        <v>64880</v>
      </c>
      <c r="K1566" s="28">
        <f t="shared" si="65"/>
        <v>185370</v>
      </c>
      <c r="L1566" s="29">
        <v>100000</v>
      </c>
      <c r="M1566" s="29">
        <v>400</v>
      </c>
      <c r="N1566" s="28">
        <f t="shared" si="66"/>
        <v>400.5</v>
      </c>
    </row>
    <row r="1567" spans="1:15" x14ac:dyDescent="0.2">
      <c r="A1567" s="24" t="s">
        <v>3543</v>
      </c>
      <c r="C1567" s="68">
        <v>42983</v>
      </c>
      <c r="D1567" s="23" t="s">
        <v>3544</v>
      </c>
      <c r="E1567" s="24">
        <v>3.9830000000000001</v>
      </c>
      <c r="F1567" s="25" t="s">
        <v>1392</v>
      </c>
      <c r="G1567" s="26" t="s">
        <v>1393</v>
      </c>
      <c r="H1567" s="25">
        <v>1050</v>
      </c>
      <c r="I1567" s="27">
        <v>0.5</v>
      </c>
      <c r="J1567" s="27">
        <v>6270</v>
      </c>
      <c r="K1567" s="28">
        <f t="shared" si="65"/>
        <v>17910</v>
      </c>
      <c r="N1567" s="28">
        <f t="shared" si="66"/>
        <v>0.5</v>
      </c>
    </row>
    <row r="1568" spans="1:15" x14ac:dyDescent="0.2">
      <c r="D1568" s="23" t="s">
        <v>3545</v>
      </c>
      <c r="E1568" s="24">
        <v>4.5410000000000004</v>
      </c>
      <c r="F1568" s="25" t="s">
        <v>129</v>
      </c>
      <c r="G1568" s="25" t="s">
        <v>129</v>
      </c>
      <c r="J1568" s="27">
        <v>7150</v>
      </c>
      <c r="K1568" s="28">
        <f t="shared" si="65"/>
        <v>20430</v>
      </c>
      <c r="N1568" s="28">
        <f t="shared" si="66"/>
        <v>0</v>
      </c>
    </row>
    <row r="1569" spans="1:15" x14ac:dyDescent="0.2">
      <c r="A1569" s="24">
        <v>509</v>
      </c>
      <c r="C1569" s="68">
        <v>42983</v>
      </c>
      <c r="D1569" s="23" t="s">
        <v>3546</v>
      </c>
      <c r="E1569" s="24">
        <v>0.73619999999999997</v>
      </c>
      <c r="F1569" s="25" t="s">
        <v>3547</v>
      </c>
      <c r="G1569" s="26" t="s">
        <v>3548</v>
      </c>
      <c r="H1569" s="25">
        <v>3010</v>
      </c>
      <c r="I1569" s="27">
        <v>0.5</v>
      </c>
      <c r="J1569" s="27">
        <v>92060</v>
      </c>
      <c r="K1569" s="28">
        <f t="shared" si="65"/>
        <v>263030</v>
      </c>
      <c r="L1569" s="29">
        <v>278000</v>
      </c>
      <c r="M1569" s="29">
        <v>1112</v>
      </c>
      <c r="N1569" s="28">
        <f t="shared" si="66"/>
        <v>1112.5</v>
      </c>
    </row>
    <row r="1570" spans="1:15" x14ac:dyDescent="0.2">
      <c r="A1570" s="24">
        <v>510</v>
      </c>
      <c r="C1570" s="68">
        <v>42983</v>
      </c>
      <c r="D1570" s="23" t="s">
        <v>3549</v>
      </c>
      <c r="E1570" s="24">
        <v>20.943999999999999</v>
      </c>
      <c r="F1570" s="25" t="s">
        <v>3550</v>
      </c>
      <c r="G1570" s="26" t="s">
        <v>3551</v>
      </c>
      <c r="H1570" s="25">
        <v>1180</v>
      </c>
      <c r="I1570" s="27">
        <v>0.5</v>
      </c>
      <c r="J1570" s="27">
        <v>59320</v>
      </c>
      <c r="K1570" s="28">
        <f t="shared" si="65"/>
        <v>169490</v>
      </c>
      <c r="L1570" s="29">
        <v>115000</v>
      </c>
      <c r="M1570" s="29">
        <v>460</v>
      </c>
      <c r="N1570" s="28">
        <f t="shared" si="66"/>
        <v>460.5</v>
      </c>
    </row>
    <row r="1571" spans="1:15" s="41" customFormat="1" x14ac:dyDescent="0.2">
      <c r="A1571" s="40" t="s">
        <v>3552</v>
      </c>
      <c r="B1571" s="38"/>
      <c r="C1571" s="70">
        <v>42983</v>
      </c>
      <c r="D1571" s="39" t="s">
        <v>3553</v>
      </c>
      <c r="E1571" s="40">
        <v>0.1004</v>
      </c>
      <c r="F1571" s="41" t="s">
        <v>3554</v>
      </c>
      <c r="G1571" s="42" t="s">
        <v>3555</v>
      </c>
      <c r="H1571" s="41">
        <v>3010</v>
      </c>
      <c r="I1571" s="43">
        <v>0.5</v>
      </c>
      <c r="J1571" s="43">
        <v>16460</v>
      </c>
      <c r="K1571" s="44">
        <f t="shared" si="65"/>
        <v>47030</v>
      </c>
      <c r="L1571" s="45"/>
      <c r="M1571" s="45"/>
      <c r="N1571" s="44">
        <f t="shared" si="66"/>
        <v>0.5</v>
      </c>
      <c r="O1571" s="37"/>
    </row>
    <row r="1572" spans="1:15" x14ac:dyDescent="0.2">
      <c r="N1572" s="28">
        <f>SUM(N1559:N1571)</f>
        <v>3124.54</v>
      </c>
      <c r="O1572" s="62">
        <v>64517</v>
      </c>
    </row>
    <row r="1574" spans="1:15" x14ac:dyDescent="0.2">
      <c r="A1574" s="24">
        <v>511</v>
      </c>
      <c r="C1574" s="68">
        <v>42983</v>
      </c>
      <c r="D1574" s="23" t="s">
        <v>3556</v>
      </c>
      <c r="E1574" s="24">
        <v>9.0899999999999995E-2</v>
      </c>
      <c r="F1574" s="25" t="s">
        <v>3557</v>
      </c>
      <c r="G1574" s="26" t="s">
        <v>3558</v>
      </c>
      <c r="H1574" s="25">
        <v>3010</v>
      </c>
      <c r="I1574" s="27">
        <v>0.5</v>
      </c>
      <c r="J1574" s="27">
        <v>16460</v>
      </c>
      <c r="K1574" s="28">
        <f t="shared" si="65"/>
        <v>47030</v>
      </c>
      <c r="L1574" s="29">
        <v>45000</v>
      </c>
      <c r="M1574" s="29">
        <v>180</v>
      </c>
      <c r="N1574" s="28">
        <f t="shared" si="66"/>
        <v>180.5</v>
      </c>
    </row>
    <row r="1575" spans="1:15" x14ac:dyDescent="0.2">
      <c r="A1575" s="24" t="s">
        <v>3559</v>
      </c>
      <c r="C1575" s="68">
        <v>42983</v>
      </c>
      <c r="D1575" s="23" t="s">
        <v>3560</v>
      </c>
      <c r="E1575" s="24">
        <v>37.442999999999998</v>
      </c>
      <c r="F1575" s="25" t="s">
        <v>3561</v>
      </c>
      <c r="G1575" s="26" t="s">
        <v>3562</v>
      </c>
      <c r="H1575" s="25">
        <v>1090</v>
      </c>
      <c r="I1575" s="27">
        <v>0.5</v>
      </c>
      <c r="J1575" s="27">
        <v>82890</v>
      </c>
      <c r="K1575" s="28">
        <f t="shared" si="65"/>
        <v>236830</v>
      </c>
      <c r="N1575" s="28">
        <f t="shared" si="66"/>
        <v>0.5</v>
      </c>
    </row>
    <row r="1576" spans="1:15" x14ac:dyDescent="0.2">
      <c r="A1576" s="24">
        <v>512</v>
      </c>
      <c r="C1576" s="68">
        <v>42984</v>
      </c>
      <c r="D1576" s="23" t="s">
        <v>3563</v>
      </c>
      <c r="E1576" s="24">
        <v>2.6150000000000002</v>
      </c>
      <c r="F1576" s="25" t="s">
        <v>3564</v>
      </c>
      <c r="G1576" s="26" t="s">
        <v>3565</v>
      </c>
      <c r="H1576" s="25">
        <v>3010</v>
      </c>
      <c r="I1576" s="27">
        <v>0.5</v>
      </c>
      <c r="J1576" s="27">
        <v>28650</v>
      </c>
      <c r="K1576" s="28">
        <f t="shared" si="65"/>
        <v>81860</v>
      </c>
      <c r="L1576" s="29">
        <v>130000</v>
      </c>
      <c r="M1576" s="29">
        <v>520</v>
      </c>
      <c r="N1576" s="28">
        <f t="shared" si="66"/>
        <v>520.5</v>
      </c>
    </row>
    <row r="1577" spans="1:15" x14ac:dyDescent="0.2">
      <c r="A1577" s="24" t="s">
        <v>3566</v>
      </c>
      <c r="C1577" s="68">
        <v>42984</v>
      </c>
      <c r="D1577" s="23" t="s">
        <v>3567</v>
      </c>
      <c r="E1577" s="24">
        <v>0.14369999999999999</v>
      </c>
      <c r="F1577" s="25" t="s">
        <v>3568</v>
      </c>
      <c r="G1577" s="26" t="s">
        <v>3569</v>
      </c>
      <c r="H1577" s="25">
        <v>3010</v>
      </c>
      <c r="I1577" s="27">
        <v>0.5</v>
      </c>
      <c r="J1577" s="27">
        <v>14090</v>
      </c>
      <c r="K1577" s="28">
        <f t="shared" si="65"/>
        <v>40260</v>
      </c>
      <c r="N1577" s="28">
        <f t="shared" si="66"/>
        <v>0.5</v>
      </c>
    </row>
    <row r="1578" spans="1:15" x14ac:dyDescent="0.2">
      <c r="A1578" s="24" t="s">
        <v>3570</v>
      </c>
      <c r="C1578" s="68">
        <v>42983</v>
      </c>
      <c r="D1578" s="23" t="s">
        <v>3571</v>
      </c>
      <c r="E1578" s="24">
        <v>5.1795999999999998</v>
      </c>
      <c r="F1578" s="25" t="s">
        <v>3572</v>
      </c>
      <c r="G1578" s="26" t="s">
        <v>3572</v>
      </c>
      <c r="H1578" s="25">
        <v>1110</v>
      </c>
      <c r="I1578" s="27">
        <v>0.5</v>
      </c>
      <c r="J1578" s="27">
        <v>6740</v>
      </c>
      <c r="K1578" s="28">
        <f t="shared" si="65"/>
        <v>19260</v>
      </c>
      <c r="N1578" s="28">
        <f t="shared" si="66"/>
        <v>0.5</v>
      </c>
    </row>
    <row r="1579" spans="1:15" x14ac:dyDescent="0.2">
      <c r="A1579" s="24">
        <v>513</v>
      </c>
      <c r="C1579" s="68">
        <v>42984</v>
      </c>
      <c r="D1579" s="23" t="s">
        <v>3573</v>
      </c>
      <c r="E1579" s="24">
        <v>30.815999999999999</v>
      </c>
      <c r="F1579" s="25" t="s">
        <v>3579</v>
      </c>
      <c r="G1579" s="26" t="s">
        <v>3580</v>
      </c>
      <c r="H1579" s="25">
        <v>3010</v>
      </c>
      <c r="I1579" s="27">
        <v>3</v>
      </c>
      <c r="J1579" s="27">
        <v>50570</v>
      </c>
      <c r="K1579" s="28">
        <f t="shared" si="65"/>
        <v>144490</v>
      </c>
      <c r="L1579" s="29">
        <v>100000</v>
      </c>
      <c r="M1579" s="29">
        <v>400</v>
      </c>
      <c r="N1579" s="28">
        <f t="shared" si="66"/>
        <v>403</v>
      </c>
    </row>
    <row r="1580" spans="1:15" x14ac:dyDescent="0.2">
      <c r="D1580" s="23" t="s">
        <v>3574</v>
      </c>
      <c r="F1580" s="25" t="s">
        <v>129</v>
      </c>
      <c r="G1580" s="26" t="s">
        <v>129</v>
      </c>
      <c r="K1580" s="28">
        <f t="shared" si="65"/>
        <v>0</v>
      </c>
      <c r="N1580" s="28">
        <f t="shared" si="66"/>
        <v>0</v>
      </c>
    </row>
    <row r="1581" spans="1:15" x14ac:dyDescent="0.2">
      <c r="D1581" s="23" t="s">
        <v>3575</v>
      </c>
      <c r="F1581" s="25" t="s">
        <v>129</v>
      </c>
      <c r="G1581" s="26" t="s">
        <v>129</v>
      </c>
      <c r="K1581" s="28">
        <f t="shared" si="65"/>
        <v>0</v>
      </c>
      <c r="N1581" s="28">
        <f t="shared" si="66"/>
        <v>0</v>
      </c>
    </row>
    <row r="1582" spans="1:15" x14ac:dyDescent="0.2">
      <c r="D1582" s="23" t="s">
        <v>3576</v>
      </c>
      <c r="F1582" s="25" t="s">
        <v>129</v>
      </c>
      <c r="G1582" s="26" t="s">
        <v>129</v>
      </c>
      <c r="K1582" s="28">
        <f t="shared" si="65"/>
        <v>0</v>
      </c>
      <c r="N1582" s="28">
        <f t="shared" si="66"/>
        <v>0</v>
      </c>
    </row>
    <row r="1583" spans="1:15" x14ac:dyDescent="0.2">
      <c r="D1583" s="23" t="s">
        <v>3577</v>
      </c>
      <c r="F1583" s="25" t="s">
        <v>129</v>
      </c>
      <c r="G1583" s="26" t="s">
        <v>129</v>
      </c>
      <c r="H1583" s="25">
        <v>1190</v>
      </c>
      <c r="K1583" s="28">
        <f t="shared" si="65"/>
        <v>0</v>
      </c>
      <c r="N1583" s="28">
        <f t="shared" si="66"/>
        <v>0</v>
      </c>
    </row>
    <row r="1584" spans="1:15" x14ac:dyDescent="0.2">
      <c r="D1584" s="23" t="s">
        <v>3578</v>
      </c>
      <c r="F1584" s="25" t="s">
        <v>129</v>
      </c>
      <c r="G1584" s="26" t="s">
        <v>129</v>
      </c>
      <c r="K1584" s="28">
        <f t="shared" si="65"/>
        <v>0</v>
      </c>
      <c r="N1584" s="28">
        <f t="shared" si="66"/>
        <v>0</v>
      </c>
    </row>
    <row r="1585" spans="1:15" x14ac:dyDescent="0.2">
      <c r="A1585" s="24">
        <v>514</v>
      </c>
      <c r="C1585" s="68">
        <v>42984</v>
      </c>
      <c r="D1585" s="23" t="s">
        <v>3581</v>
      </c>
      <c r="E1585" s="24">
        <v>125.77500000000001</v>
      </c>
      <c r="F1585" s="25" t="s">
        <v>3583</v>
      </c>
      <c r="G1585" s="26" t="s">
        <v>3580</v>
      </c>
      <c r="H1585" s="25">
        <v>1190</v>
      </c>
      <c r="I1585" s="27">
        <v>1</v>
      </c>
      <c r="J1585" s="27">
        <v>196790</v>
      </c>
      <c r="K1585" s="28">
        <f t="shared" si="65"/>
        <v>562260</v>
      </c>
      <c r="L1585" s="29">
        <v>250000</v>
      </c>
      <c r="M1585" s="29">
        <v>1000</v>
      </c>
      <c r="N1585" s="28">
        <f t="shared" si="66"/>
        <v>1001</v>
      </c>
    </row>
    <row r="1586" spans="1:15" x14ac:dyDescent="0.2">
      <c r="D1586" s="23" t="s">
        <v>3582</v>
      </c>
      <c r="F1586" s="25" t="s">
        <v>129</v>
      </c>
      <c r="G1586" s="26" t="s">
        <v>129</v>
      </c>
      <c r="K1586" s="28">
        <f t="shared" si="65"/>
        <v>0</v>
      </c>
      <c r="N1586" s="28">
        <f t="shared" si="66"/>
        <v>0</v>
      </c>
    </row>
    <row r="1587" spans="1:15" x14ac:dyDescent="0.2">
      <c r="A1587" s="24">
        <v>515</v>
      </c>
      <c r="C1587" s="68">
        <v>42984</v>
      </c>
      <c r="D1587" s="23" t="s">
        <v>3584</v>
      </c>
      <c r="E1587" s="24">
        <v>7.06</v>
      </c>
      <c r="F1587" s="25" t="s">
        <v>3585</v>
      </c>
      <c r="G1587" s="26" t="s">
        <v>3586</v>
      </c>
      <c r="H1587" s="25">
        <v>1090</v>
      </c>
      <c r="I1587" s="27">
        <v>0.5</v>
      </c>
      <c r="J1587" s="27">
        <v>70280</v>
      </c>
      <c r="K1587" s="28">
        <f t="shared" si="65"/>
        <v>200800</v>
      </c>
      <c r="L1587" s="29">
        <v>350000</v>
      </c>
      <c r="M1587" s="29">
        <v>1400</v>
      </c>
      <c r="N1587" s="28">
        <f t="shared" si="66"/>
        <v>1400.5</v>
      </c>
    </row>
    <row r="1588" spans="1:15" x14ac:dyDescent="0.2">
      <c r="A1588" s="24" t="s">
        <v>3587</v>
      </c>
      <c r="C1588" s="68">
        <v>42984</v>
      </c>
      <c r="D1588" s="23" t="s">
        <v>3588</v>
      </c>
      <c r="E1588" s="24">
        <v>9.94</v>
      </c>
      <c r="F1588" s="25" t="s">
        <v>3589</v>
      </c>
      <c r="G1588" s="26" t="s">
        <v>3590</v>
      </c>
      <c r="H1588" s="25">
        <v>1030</v>
      </c>
      <c r="I1588" s="27">
        <v>0.5</v>
      </c>
      <c r="J1588" s="27">
        <v>41330</v>
      </c>
      <c r="K1588" s="28">
        <f t="shared" si="65"/>
        <v>118090</v>
      </c>
      <c r="N1588" s="28">
        <f t="shared" si="66"/>
        <v>0.5</v>
      </c>
    </row>
    <row r="1589" spans="1:15" x14ac:dyDescent="0.2">
      <c r="A1589" s="24">
        <v>516</v>
      </c>
      <c r="C1589" s="68">
        <v>42984</v>
      </c>
      <c r="D1589" s="23" t="s">
        <v>3591</v>
      </c>
      <c r="E1589" s="24">
        <v>0.1837</v>
      </c>
      <c r="F1589" s="25" t="s">
        <v>462</v>
      </c>
      <c r="G1589" s="26" t="s">
        <v>3594</v>
      </c>
      <c r="H1589" s="25">
        <v>202</v>
      </c>
      <c r="I1589" s="27">
        <v>1.5</v>
      </c>
      <c r="J1589" s="27">
        <v>16320</v>
      </c>
      <c r="K1589" s="28">
        <f t="shared" si="65"/>
        <v>46630</v>
      </c>
      <c r="L1589" s="29">
        <v>73000</v>
      </c>
      <c r="M1589" s="29">
        <v>292</v>
      </c>
      <c r="N1589" s="28">
        <f t="shared" si="66"/>
        <v>293.5</v>
      </c>
    </row>
    <row r="1590" spans="1:15" x14ac:dyDescent="0.2">
      <c r="D1590" s="23" t="s">
        <v>3592</v>
      </c>
      <c r="E1590" s="24">
        <v>0.1837</v>
      </c>
      <c r="F1590" s="25" t="s">
        <v>129</v>
      </c>
      <c r="G1590" s="26" t="s">
        <v>129</v>
      </c>
      <c r="K1590" s="28">
        <f t="shared" si="65"/>
        <v>0</v>
      </c>
      <c r="N1590" s="28">
        <f t="shared" si="66"/>
        <v>0</v>
      </c>
    </row>
    <row r="1591" spans="1:15" s="41" customFormat="1" x14ac:dyDescent="0.2">
      <c r="A1591" s="40"/>
      <c r="B1591" s="38"/>
      <c r="C1591" s="70"/>
      <c r="D1591" s="39" t="s">
        <v>3593</v>
      </c>
      <c r="E1591" s="40">
        <v>0.1837</v>
      </c>
      <c r="F1591" s="41" t="s">
        <v>129</v>
      </c>
      <c r="G1591" s="42" t="s">
        <v>129</v>
      </c>
      <c r="I1591" s="43"/>
      <c r="J1591" s="43"/>
      <c r="K1591" s="44">
        <f t="shared" si="65"/>
        <v>0</v>
      </c>
      <c r="L1591" s="45"/>
      <c r="M1591" s="45"/>
      <c r="N1591" s="44">
        <f t="shared" si="66"/>
        <v>0</v>
      </c>
      <c r="O1591" s="37"/>
    </row>
    <row r="1592" spans="1:15" x14ac:dyDescent="0.2">
      <c r="N1592" s="28">
        <f>SUM(N1574:N1591)</f>
        <v>3801</v>
      </c>
      <c r="O1592" s="62">
        <v>64534</v>
      </c>
    </row>
    <row r="1594" spans="1:15" x14ac:dyDescent="0.2">
      <c r="A1594" s="24" t="s">
        <v>3595</v>
      </c>
      <c r="C1594" s="68">
        <v>42984</v>
      </c>
      <c r="D1594" s="23" t="s">
        <v>3596</v>
      </c>
      <c r="E1594" s="24">
        <v>0.15160000000000001</v>
      </c>
      <c r="F1594" s="25" t="s">
        <v>3599</v>
      </c>
      <c r="G1594" s="25" t="s">
        <v>3600</v>
      </c>
      <c r="H1594" s="25">
        <v>3010</v>
      </c>
      <c r="I1594" s="27">
        <v>1.5</v>
      </c>
      <c r="J1594" s="27">
        <v>42430</v>
      </c>
      <c r="K1594" s="28">
        <f t="shared" si="65"/>
        <v>121230</v>
      </c>
      <c r="N1594" s="28">
        <f t="shared" si="66"/>
        <v>1.5</v>
      </c>
    </row>
    <row r="1595" spans="1:15" x14ac:dyDescent="0.2">
      <c r="D1595" s="23" t="s">
        <v>3597</v>
      </c>
      <c r="E1595" s="24">
        <v>0.13489999999999999</v>
      </c>
      <c r="F1595" s="25" t="s">
        <v>129</v>
      </c>
      <c r="G1595" s="25" t="s">
        <v>129</v>
      </c>
      <c r="K1595" s="28">
        <f t="shared" si="65"/>
        <v>0</v>
      </c>
      <c r="N1595" s="28">
        <f t="shared" si="66"/>
        <v>0</v>
      </c>
    </row>
    <row r="1596" spans="1:15" x14ac:dyDescent="0.2">
      <c r="D1596" s="23" t="s">
        <v>3598</v>
      </c>
      <c r="E1596" s="24">
        <v>0.13769999999999999</v>
      </c>
      <c r="F1596" s="25" t="s">
        <v>129</v>
      </c>
      <c r="G1596" s="25" t="s">
        <v>129</v>
      </c>
      <c r="K1596" s="28">
        <f t="shared" si="65"/>
        <v>0</v>
      </c>
      <c r="N1596" s="28">
        <f t="shared" si="66"/>
        <v>0</v>
      </c>
    </row>
    <row r="1597" spans="1:15" x14ac:dyDescent="0.2">
      <c r="A1597" s="24" t="s">
        <v>3601</v>
      </c>
      <c r="C1597" s="68">
        <v>42984</v>
      </c>
      <c r="D1597" s="23" t="s">
        <v>3602</v>
      </c>
      <c r="E1597" s="24">
        <v>0.93400000000000005</v>
      </c>
      <c r="F1597" s="25" t="s">
        <v>3603</v>
      </c>
      <c r="G1597" s="26" t="s">
        <v>3604</v>
      </c>
      <c r="H1597" s="25">
        <v>1220</v>
      </c>
      <c r="I1597" s="27">
        <v>0.5</v>
      </c>
      <c r="J1597" s="27">
        <v>30070</v>
      </c>
      <c r="K1597" s="28">
        <f t="shared" si="65"/>
        <v>85910</v>
      </c>
      <c r="N1597" s="28">
        <f t="shared" si="66"/>
        <v>0.5</v>
      </c>
    </row>
    <row r="1598" spans="1:15" x14ac:dyDescent="0.2">
      <c r="A1598" s="24">
        <v>517</v>
      </c>
      <c r="C1598" s="68">
        <v>42985</v>
      </c>
      <c r="D1598" s="23" t="s">
        <v>3605</v>
      </c>
      <c r="E1598" s="24">
        <v>9.9199999999999997E-2</v>
      </c>
      <c r="F1598" s="25" t="s">
        <v>3606</v>
      </c>
      <c r="G1598" s="26" t="s">
        <v>3607</v>
      </c>
      <c r="H1598" s="25">
        <v>3010</v>
      </c>
      <c r="I1598" s="27">
        <v>0.5</v>
      </c>
      <c r="J1598" s="27">
        <v>9520</v>
      </c>
      <c r="K1598" s="28">
        <f t="shared" si="65"/>
        <v>27200</v>
      </c>
      <c r="L1598" s="29">
        <v>27190</v>
      </c>
      <c r="M1598" s="29">
        <v>108.76</v>
      </c>
      <c r="N1598" s="28">
        <f t="shared" si="66"/>
        <v>109.26</v>
      </c>
    </row>
    <row r="1599" spans="1:15" x14ac:dyDescent="0.2">
      <c r="A1599" s="24">
        <v>518</v>
      </c>
      <c r="C1599" s="68">
        <v>42985</v>
      </c>
      <c r="D1599" s="23" t="s">
        <v>1613</v>
      </c>
      <c r="E1599" s="24">
        <v>2.6</v>
      </c>
      <c r="F1599" s="25" t="s">
        <v>3608</v>
      </c>
      <c r="G1599" s="26" t="s">
        <v>3609</v>
      </c>
      <c r="H1599" s="25">
        <v>1010</v>
      </c>
      <c r="I1599" s="27">
        <v>0.5</v>
      </c>
      <c r="J1599" s="27">
        <v>20140</v>
      </c>
      <c r="K1599" s="28">
        <f t="shared" si="65"/>
        <v>57540</v>
      </c>
      <c r="L1599" s="29">
        <v>57000</v>
      </c>
      <c r="M1599" s="29">
        <v>228</v>
      </c>
      <c r="N1599" s="28">
        <f t="shared" si="66"/>
        <v>228.5</v>
      </c>
    </row>
    <row r="1600" spans="1:15" x14ac:dyDescent="0.2">
      <c r="A1600" s="24" t="s">
        <v>3610</v>
      </c>
      <c r="C1600" s="68">
        <v>42985</v>
      </c>
      <c r="D1600" s="23" t="s">
        <v>3611</v>
      </c>
      <c r="E1600" s="24">
        <v>1.1399999999999999</v>
      </c>
      <c r="F1600" s="25" t="s">
        <v>3612</v>
      </c>
      <c r="G1600" s="26" t="s">
        <v>3613</v>
      </c>
      <c r="H1600" s="25">
        <v>1070</v>
      </c>
      <c r="I1600" s="27">
        <v>0.5</v>
      </c>
      <c r="J1600" s="27">
        <v>24910</v>
      </c>
      <c r="K1600" s="28">
        <f t="shared" si="65"/>
        <v>71170</v>
      </c>
      <c r="N1600" s="28">
        <f t="shared" si="66"/>
        <v>0.5</v>
      </c>
    </row>
    <row r="1601" spans="1:15" x14ac:dyDescent="0.2">
      <c r="A1601" s="24">
        <v>519</v>
      </c>
      <c r="C1601" s="68">
        <v>42985</v>
      </c>
      <c r="D1601" s="23" t="s">
        <v>3614</v>
      </c>
      <c r="E1601" s="24">
        <v>2.8639999999999999</v>
      </c>
      <c r="F1601" s="25" t="s">
        <v>3616</v>
      </c>
      <c r="G1601" s="26" t="s">
        <v>3617</v>
      </c>
      <c r="H1601" s="25">
        <v>1150</v>
      </c>
      <c r="I1601" s="27">
        <v>1</v>
      </c>
      <c r="J1601" s="27">
        <v>49540</v>
      </c>
      <c r="K1601" s="28">
        <f t="shared" si="65"/>
        <v>141540</v>
      </c>
      <c r="L1601" s="29">
        <v>254900</v>
      </c>
      <c r="M1601" s="29">
        <f>L1601*0.004</f>
        <v>1019.6</v>
      </c>
      <c r="N1601" s="28">
        <f t="shared" si="66"/>
        <v>1020.6</v>
      </c>
    </row>
    <row r="1602" spans="1:15" s="41" customFormat="1" x14ac:dyDescent="0.2">
      <c r="A1602" s="40"/>
      <c r="B1602" s="38"/>
      <c r="C1602" s="70"/>
      <c r="D1602" s="39" t="s">
        <v>3615</v>
      </c>
      <c r="E1602" s="40">
        <v>0.25</v>
      </c>
      <c r="F1602" s="41" t="s">
        <v>129</v>
      </c>
      <c r="G1602" s="42" t="s">
        <v>129</v>
      </c>
      <c r="I1602" s="43"/>
      <c r="J1602" s="43"/>
      <c r="K1602" s="44">
        <f t="shared" si="65"/>
        <v>0</v>
      </c>
      <c r="L1602" s="45"/>
      <c r="M1602" s="45"/>
      <c r="N1602" s="44">
        <f t="shared" si="66"/>
        <v>0</v>
      </c>
      <c r="O1602" s="37"/>
    </row>
    <row r="1603" spans="1:15" x14ac:dyDescent="0.2">
      <c r="N1603" s="28">
        <f>SUM(N1594:N1602)</f>
        <v>1360.8600000000001</v>
      </c>
      <c r="O1603" s="62">
        <v>645544</v>
      </c>
    </row>
    <row r="1605" spans="1:15" x14ac:dyDescent="0.2">
      <c r="A1605" s="24">
        <v>522</v>
      </c>
      <c r="C1605" s="68">
        <v>42985</v>
      </c>
      <c r="D1605" s="23" t="s">
        <v>3619</v>
      </c>
      <c r="E1605" s="24">
        <v>0.17910000000000001</v>
      </c>
      <c r="F1605" s="25" t="s">
        <v>3620</v>
      </c>
      <c r="G1605" s="26" t="s">
        <v>3621</v>
      </c>
      <c r="H1605" s="25">
        <v>3010</v>
      </c>
      <c r="I1605" s="27">
        <v>0.5</v>
      </c>
      <c r="J1605" s="27">
        <v>19680</v>
      </c>
      <c r="K1605" s="28">
        <f t="shared" si="65"/>
        <v>56230</v>
      </c>
      <c r="L1605" s="29">
        <v>78500</v>
      </c>
      <c r="M1605" s="29">
        <v>314</v>
      </c>
      <c r="N1605" s="28">
        <f t="shared" si="66"/>
        <v>314.5</v>
      </c>
    </row>
    <row r="1606" spans="1:15" x14ac:dyDescent="0.2">
      <c r="A1606" s="24" t="s">
        <v>3622</v>
      </c>
      <c r="C1606" s="68">
        <v>42985</v>
      </c>
      <c r="D1606" s="23" t="s">
        <v>3623</v>
      </c>
      <c r="E1606" s="24">
        <v>1.2786</v>
      </c>
      <c r="F1606" s="25" t="s">
        <v>3624</v>
      </c>
      <c r="G1606" s="26" t="s">
        <v>3625</v>
      </c>
      <c r="H1606" s="25">
        <v>1220</v>
      </c>
      <c r="I1606" s="27">
        <v>0.5</v>
      </c>
      <c r="J1606" s="27">
        <v>1220</v>
      </c>
      <c r="K1606" s="28">
        <f t="shared" si="65"/>
        <v>3490</v>
      </c>
      <c r="N1606" s="28">
        <f t="shared" si="66"/>
        <v>0.5</v>
      </c>
    </row>
    <row r="1607" spans="1:15" x14ac:dyDescent="0.2">
      <c r="A1607" s="24" t="s">
        <v>3626</v>
      </c>
      <c r="C1607" s="68">
        <v>42986</v>
      </c>
      <c r="D1607" s="23" t="s">
        <v>3627</v>
      </c>
      <c r="E1607" s="24">
        <v>104.41</v>
      </c>
      <c r="F1607" s="48" t="s">
        <v>3628</v>
      </c>
      <c r="G1607" s="26" t="s">
        <v>3629</v>
      </c>
      <c r="H1607" s="25">
        <v>1160</v>
      </c>
      <c r="I1607" s="27">
        <v>0.5</v>
      </c>
      <c r="J1607" s="27">
        <v>126760</v>
      </c>
      <c r="K1607" s="28">
        <f t="shared" si="65"/>
        <v>362170</v>
      </c>
      <c r="N1607" s="28">
        <f t="shared" si="66"/>
        <v>0.5</v>
      </c>
    </row>
    <row r="1608" spans="1:15" x14ac:dyDescent="0.2">
      <c r="A1608" s="24">
        <v>523</v>
      </c>
      <c r="C1608" s="68">
        <v>42986</v>
      </c>
      <c r="D1608" s="23" t="s">
        <v>3630</v>
      </c>
      <c r="E1608" s="24">
        <v>14.234999999999999</v>
      </c>
      <c r="F1608" s="25" t="s">
        <v>3631</v>
      </c>
      <c r="G1608" s="26" t="s">
        <v>3632</v>
      </c>
      <c r="H1608" s="25">
        <v>1220</v>
      </c>
      <c r="I1608" s="27">
        <v>0.5</v>
      </c>
      <c r="J1608" s="27">
        <v>21820</v>
      </c>
      <c r="K1608" s="28">
        <f t="shared" si="65"/>
        <v>62340</v>
      </c>
      <c r="L1608" s="29">
        <v>113880</v>
      </c>
      <c r="M1608" s="29">
        <f>L1607:L1608*0.004</f>
        <v>455.52</v>
      </c>
      <c r="N1608" s="28">
        <f t="shared" si="66"/>
        <v>456.02</v>
      </c>
    </row>
    <row r="1609" spans="1:15" x14ac:dyDescent="0.2">
      <c r="A1609" s="24" t="s">
        <v>3633</v>
      </c>
      <c r="C1609" s="68">
        <v>42986</v>
      </c>
      <c r="D1609" s="23" t="s">
        <v>3634</v>
      </c>
      <c r="E1609" s="24">
        <v>15.88</v>
      </c>
      <c r="F1609" s="25" t="s">
        <v>3635</v>
      </c>
      <c r="G1609" s="26" t="s">
        <v>3636</v>
      </c>
      <c r="H1609" s="25">
        <v>1090</v>
      </c>
      <c r="I1609" s="27">
        <v>0.5</v>
      </c>
      <c r="J1609" s="27">
        <v>25010</v>
      </c>
      <c r="K1609" s="28">
        <f t="shared" si="65"/>
        <v>71460</v>
      </c>
      <c r="N1609" s="28">
        <f t="shared" si="66"/>
        <v>0.5</v>
      </c>
    </row>
    <row r="1610" spans="1:15" x14ac:dyDescent="0.2">
      <c r="A1610" s="24" t="s">
        <v>3637</v>
      </c>
      <c r="C1610" s="68">
        <v>42986</v>
      </c>
      <c r="D1610" s="23" t="s">
        <v>2908</v>
      </c>
      <c r="E1610" s="24">
        <v>17.568999999999999</v>
      </c>
      <c r="F1610" s="26" t="s">
        <v>3636</v>
      </c>
      <c r="G1610" s="25" t="s">
        <v>3635</v>
      </c>
      <c r="H1610" s="25">
        <v>1090</v>
      </c>
      <c r="I1610" s="27">
        <v>0.5</v>
      </c>
      <c r="J1610" s="27">
        <v>28230</v>
      </c>
      <c r="K1610" s="28">
        <f t="shared" si="65"/>
        <v>80660</v>
      </c>
      <c r="N1610" s="28">
        <f t="shared" si="66"/>
        <v>0.5</v>
      </c>
    </row>
    <row r="1611" spans="1:15" x14ac:dyDescent="0.2">
      <c r="A1611" s="24">
        <v>524</v>
      </c>
      <c r="C1611" s="68">
        <v>42986</v>
      </c>
      <c r="D1611" s="23" t="s">
        <v>3638</v>
      </c>
      <c r="E1611" s="24">
        <v>0.13600000000000001</v>
      </c>
      <c r="F1611" s="25" t="s">
        <v>3639</v>
      </c>
      <c r="G1611" s="26" t="s">
        <v>3640</v>
      </c>
      <c r="H1611" s="25">
        <v>3010</v>
      </c>
      <c r="I1611" s="27">
        <v>0.5</v>
      </c>
      <c r="J1611" s="27">
        <v>31450</v>
      </c>
      <c r="K1611" s="28">
        <f t="shared" si="65"/>
        <v>89860</v>
      </c>
      <c r="L1611" s="29">
        <v>149999</v>
      </c>
      <c r="M1611" s="29">
        <v>600</v>
      </c>
      <c r="N1611" s="28">
        <f t="shared" si="66"/>
        <v>600.5</v>
      </c>
    </row>
    <row r="1612" spans="1:15" x14ac:dyDescent="0.2">
      <c r="A1612" s="24" t="s">
        <v>3641</v>
      </c>
      <c r="C1612" s="68">
        <v>42986</v>
      </c>
      <c r="D1612" s="23" t="s">
        <v>1709</v>
      </c>
      <c r="E1612" s="24">
        <v>0.38109999999999999</v>
      </c>
      <c r="F1612" s="25" t="s">
        <v>1711</v>
      </c>
      <c r="G1612" s="26" t="s">
        <v>3642</v>
      </c>
      <c r="H1612" s="25">
        <v>1030</v>
      </c>
      <c r="I1612" s="27">
        <v>0.5</v>
      </c>
      <c r="J1612" s="27">
        <v>25050</v>
      </c>
      <c r="K1612" s="28">
        <f t="shared" si="65"/>
        <v>71570</v>
      </c>
      <c r="N1612" s="28">
        <f t="shared" si="66"/>
        <v>0.5</v>
      </c>
    </row>
    <row r="1613" spans="1:15" s="41" customFormat="1" x14ac:dyDescent="0.2">
      <c r="A1613" s="40">
        <v>525</v>
      </c>
      <c r="B1613" s="38"/>
      <c r="C1613" s="70">
        <v>42986</v>
      </c>
      <c r="D1613" s="39" t="s">
        <v>3643</v>
      </c>
      <c r="E1613" s="40">
        <v>0.48330000000000001</v>
      </c>
      <c r="F1613" s="41" t="s">
        <v>3644</v>
      </c>
      <c r="G1613" s="42" t="s">
        <v>3645</v>
      </c>
      <c r="H1613" s="41">
        <v>3010</v>
      </c>
      <c r="I1613" s="43">
        <v>0.5</v>
      </c>
      <c r="J1613" s="43">
        <v>30080</v>
      </c>
      <c r="K1613" s="44">
        <f t="shared" si="65"/>
        <v>85940</v>
      </c>
      <c r="L1613" s="45">
        <v>85000</v>
      </c>
      <c r="M1613" s="45">
        <v>340</v>
      </c>
      <c r="N1613" s="44">
        <f t="shared" si="66"/>
        <v>340.5</v>
      </c>
      <c r="O1613" s="37"/>
    </row>
    <row r="1614" spans="1:15" x14ac:dyDescent="0.2">
      <c r="N1614" s="28">
        <f>SUM(N1605:N1613)</f>
        <v>1714.02</v>
      </c>
      <c r="O1614" s="62">
        <v>64559</v>
      </c>
    </row>
    <row r="1616" spans="1:15" x14ac:dyDescent="0.2">
      <c r="A1616" s="24" t="s">
        <v>3646</v>
      </c>
      <c r="C1616" s="68">
        <v>42986</v>
      </c>
      <c r="D1616" s="23" t="s">
        <v>3647</v>
      </c>
      <c r="E1616" s="24" t="s">
        <v>3648</v>
      </c>
      <c r="F1616" s="25" t="s">
        <v>3649</v>
      </c>
      <c r="G1616" s="26" t="s">
        <v>3650</v>
      </c>
      <c r="H1616" s="25">
        <v>3010</v>
      </c>
      <c r="I1616" s="27">
        <v>0.5</v>
      </c>
      <c r="J1616" s="27">
        <v>14670</v>
      </c>
      <c r="K1616" s="28">
        <f>ROUND(J1616/0.35,-1)</f>
        <v>41910</v>
      </c>
      <c r="N1616" s="28">
        <f t="shared" ref="N1616:N1675" si="67">SUM(I1616+M1616)</f>
        <v>0.5</v>
      </c>
    </row>
    <row r="1617" spans="1:15" x14ac:dyDescent="0.2">
      <c r="A1617" s="24">
        <v>526</v>
      </c>
      <c r="C1617" s="68">
        <v>42986</v>
      </c>
      <c r="D1617" s="23" t="s">
        <v>3651</v>
      </c>
      <c r="E1617" s="24">
        <v>3.0750000000000002</v>
      </c>
      <c r="F1617" s="25" t="s">
        <v>3652</v>
      </c>
      <c r="G1617" s="26" t="s">
        <v>3653</v>
      </c>
      <c r="H1617" s="25">
        <v>1080</v>
      </c>
      <c r="I1617" s="27">
        <v>0.5</v>
      </c>
      <c r="J1617" s="27">
        <v>4310</v>
      </c>
      <c r="K1617" s="28">
        <f>ROUND(J1617/0.35,-1)</f>
        <v>12310</v>
      </c>
      <c r="L1617" s="29">
        <v>7687.5</v>
      </c>
      <c r="M1617" s="29">
        <f>L1617*0.004</f>
        <v>30.75</v>
      </c>
      <c r="N1617" s="28">
        <f t="shared" si="67"/>
        <v>31.25</v>
      </c>
    </row>
    <row r="1618" spans="1:15" x14ac:dyDescent="0.2">
      <c r="A1618" s="24">
        <v>527</v>
      </c>
      <c r="C1618" s="68">
        <v>42986</v>
      </c>
      <c r="D1618" s="23" t="s">
        <v>3654</v>
      </c>
      <c r="E1618" s="24">
        <v>0.28860000000000002</v>
      </c>
      <c r="F1618" s="25" t="s">
        <v>3655</v>
      </c>
      <c r="G1618" s="26" t="s">
        <v>3478</v>
      </c>
      <c r="H1618" s="25">
        <v>3010</v>
      </c>
      <c r="I1618" s="27">
        <v>0.5</v>
      </c>
      <c r="J1618" s="27">
        <v>24230</v>
      </c>
      <c r="K1618" s="28">
        <f>ROUND(J1618/0.35,-1)</f>
        <v>69230</v>
      </c>
      <c r="L1618" s="29">
        <v>61000</v>
      </c>
      <c r="M1618" s="29">
        <v>244</v>
      </c>
      <c r="N1618" s="28">
        <f t="shared" si="67"/>
        <v>244.5</v>
      </c>
    </row>
    <row r="1619" spans="1:15" x14ac:dyDescent="0.2">
      <c r="A1619" s="24" t="s">
        <v>3656</v>
      </c>
      <c r="C1619" s="68">
        <v>42986</v>
      </c>
      <c r="D1619" s="23" t="s">
        <v>3657</v>
      </c>
      <c r="E1619" s="24">
        <v>80.618099999999998</v>
      </c>
      <c r="F1619" s="25" t="s">
        <v>3658</v>
      </c>
      <c r="G1619" s="26" t="s">
        <v>3659</v>
      </c>
      <c r="H1619" s="25">
        <v>1190</v>
      </c>
      <c r="I1619" s="27">
        <v>0.5</v>
      </c>
      <c r="J1619" s="27">
        <v>172870</v>
      </c>
      <c r="K1619" s="28">
        <f>ROUND(J1619/0.35,-1)</f>
        <v>493910</v>
      </c>
      <c r="N1619" s="28">
        <f t="shared" si="67"/>
        <v>0.5</v>
      </c>
    </row>
    <row r="1621" spans="1:15" s="41" customFormat="1" x14ac:dyDescent="0.2">
      <c r="A1621" s="40">
        <v>529</v>
      </c>
      <c r="B1621" s="38"/>
      <c r="C1621" s="70">
        <v>42989</v>
      </c>
      <c r="D1621" s="39" t="s">
        <v>3664</v>
      </c>
      <c r="E1621" s="40">
        <v>10.378</v>
      </c>
      <c r="F1621" s="41" t="s">
        <v>3665</v>
      </c>
      <c r="G1621" s="42" t="s">
        <v>3666</v>
      </c>
      <c r="H1621" s="41">
        <v>1200</v>
      </c>
      <c r="I1621" s="43">
        <v>0.5</v>
      </c>
      <c r="J1621" s="43">
        <v>33200</v>
      </c>
      <c r="K1621" s="44">
        <f>ROUND(J1621/0.35,-1)</f>
        <v>94860</v>
      </c>
      <c r="L1621" s="45">
        <v>201500</v>
      </c>
      <c r="M1621" s="45">
        <v>806</v>
      </c>
      <c r="N1621" s="44">
        <f t="shared" si="67"/>
        <v>806.5</v>
      </c>
      <c r="O1621" s="37"/>
    </row>
    <row r="1622" spans="1:15" x14ac:dyDescent="0.2">
      <c r="N1622" s="28">
        <f>SUM(N1616:N1621)</f>
        <v>1083.25</v>
      </c>
      <c r="O1622" s="62">
        <v>64574</v>
      </c>
    </row>
    <row r="1624" spans="1:15" x14ac:dyDescent="0.2">
      <c r="A1624" s="24">
        <v>521</v>
      </c>
      <c r="C1624" s="68">
        <v>42985</v>
      </c>
      <c r="D1624" s="23" t="s">
        <v>3667</v>
      </c>
      <c r="E1624" s="24">
        <v>0.90820000000000001</v>
      </c>
      <c r="F1624" s="25" t="s">
        <v>3668</v>
      </c>
      <c r="G1624" s="26" t="s">
        <v>3669</v>
      </c>
      <c r="H1624" s="25">
        <v>1070</v>
      </c>
      <c r="I1624" s="27">
        <v>0.5</v>
      </c>
      <c r="J1624" s="27">
        <v>15890</v>
      </c>
      <c r="K1624" s="28">
        <f>ROUND(J1624/0.35,-1)</f>
        <v>45400</v>
      </c>
      <c r="L1624" s="29">
        <v>28500</v>
      </c>
      <c r="M1624" s="29">
        <v>114</v>
      </c>
      <c r="N1624" s="28">
        <f t="shared" ref="N1624:N1628" si="68">SUM(I1624+M1624)</f>
        <v>114.5</v>
      </c>
      <c r="O1624" s="89"/>
    </row>
    <row r="1625" spans="1:15" x14ac:dyDescent="0.2">
      <c r="A1625" s="24">
        <v>520</v>
      </c>
      <c r="C1625" s="68">
        <v>42985</v>
      </c>
      <c r="D1625" s="23" t="s">
        <v>3670</v>
      </c>
      <c r="E1625" s="24">
        <v>3.887</v>
      </c>
      <c r="F1625" s="25" t="s">
        <v>3672</v>
      </c>
      <c r="G1625" s="26" t="s">
        <v>3673</v>
      </c>
      <c r="H1625" s="25">
        <v>1130</v>
      </c>
      <c r="I1625" s="27">
        <v>1</v>
      </c>
      <c r="J1625" s="27">
        <v>64090</v>
      </c>
      <c r="K1625" s="28">
        <f>ROUND(J1625/0.35,-1)</f>
        <v>183110</v>
      </c>
      <c r="L1625" s="29">
        <v>285700</v>
      </c>
      <c r="M1625" s="29">
        <v>1142.8</v>
      </c>
      <c r="N1625" s="28">
        <f t="shared" si="68"/>
        <v>1143.8</v>
      </c>
      <c r="O1625" s="89"/>
    </row>
    <row r="1626" spans="1:15" x14ac:dyDescent="0.2">
      <c r="D1626" s="23" t="s">
        <v>3671</v>
      </c>
      <c r="E1626" s="24">
        <v>14.776</v>
      </c>
      <c r="F1626" s="25" t="s">
        <v>129</v>
      </c>
      <c r="G1626" s="26" t="s">
        <v>129</v>
      </c>
      <c r="K1626" s="28">
        <f>ROUND(J1626/0.35,-1)</f>
        <v>0</v>
      </c>
      <c r="N1626" s="28">
        <f t="shared" si="68"/>
        <v>0</v>
      </c>
      <c r="O1626" s="89"/>
    </row>
    <row r="1627" spans="1:15" x14ac:dyDescent="0.2">
      <c r="A1627" s="24">
        <v>528</v>
      </c>
      <c r="C1627" s="68">
        <v>42986</v>
      </c>
      <c r="D1627" s="23" t="s">
        <v>3661</v>
      </c>
      <c r="E1627" s="24">
        <v>39.229999999999997</v>
      </c>
      <c r="F1627" s="25" t="s">
        <v>3662</v>
      </c>
      <c r="G1627" s="26" t="s">
        <v>3660</v>
      </c>
      <c r="H1627" s="25">
        <v>1050</v>
      </c>
      <c r="I1627" s="27">
        <v>0.5</v>
      </c>
      <c r="J1627" s="28" t="s">
        <v>3663</v>
      </c>
      <c r="K1627" s="28" t="s">
        <v>3663</v>
      </c>
      <c r="L1627" s="28">
        <v>4000</v>
      </c>
      <c r="M1627" s="29">
        <v>16</v>
      </c>
      <c r="N1627" s="28">
        <f t="shared" si="68"/>
        <v>16.5</v>
      </c>
      <c r="O1627" s="26"/>
    </row>
    <row r="1628" spans="1:15" x14ac:dyDescent="0.2">
      <c r="K1628" s="28">
        <f t="shared" ref="K1628:K1635" si="69">ROUND(J1628/0.35,-1)</f>
        <v>0</v>
      </c>
      <c r="N1628" s="28">
        <f t="shared" si="68"/>
        <v>0</v>
      </c>
      <c r="O1628" s="90"/>
    </row>
    <row r="1629" spans="1:15" x14ac:dyDescent="0.2">
      <c r="A1629" s="24" t="s">
        <v>3618</v>
      </c>
      <c r="C1629" s="68">
        <v>42985</v>
      </c>
      <c r="D1629" s="23" t="s">
        <v>3675</v>
      </c>
      <c r="E1629" s="24">
        <v>6.2060000000000004</v>
      </c>
      <c r="F1629" s="25" t="s">
        <v>3676</v>
      </c>
      <c r="G1629" s="26" t="s">
        <v>3677</v>
      </c>
      <c r="H1629" s="25">
        <v>1170</v>
      </c>
      <c r="I1629" s="27">
        <v>0.5</v>
      </c>
      <c r="J1629" s="27">
        <v>38880</v>
      </c>
      <c r="K1629" s="28">
        <f t="shared" si="69"/>
        <v>111090</v>
      </c>
      <c r="N1629" s="28">
        <f t="shared" si="67"/>
        <v>0.5</v>
      </c>
    </row>
    <row r="1630" spans="1:15" x14ac:dyDescent="0.2">
      <c r="A1630" s="24" t="s">
        <v>3674</v>
      </c>
      <c r="C1630" s="68">
        <v>42989</v>
      </c>
      <c r="D1630" s="23" t="s">
        <v>3602</v>
      </c>
      <c r="E1630" s="24">
        <v>0.93400000000000005</v>
      </c>
      <c r="F1630" s="25" t="s">
        <v>3683</v>
      </c>
      <c r="G1630" s="26" t="s">
        <v>3684</v>
      </c>
      <c r="H1630" s="25">
        <v>1220</v>
      </c>
      <c r="I1630" s="27">
        <v>3</v>
      </c>
      <c r="J1630" s="27">
        <v>102420</v>
      </c>
      <c r="K1630" s="28">
        <f t="shared" si="69"/>
        <v>292630</v>
      </c>
      <c r="N1630" s="28">
        <f t="shared" si="67"/>
        <v>3</v>
      </c>
    </row>
    <row r="1631" spans="1:15" x14ac:dyDescent="0.2">
      <c r="D1631" s="23" t="s">
        <v>3678</v>
      </c>
      <c r="E1631" s="24">
        <v>4.234</v>
      </c>
      <c r="F1631" s="25" t="s">
        <v>129</v>
      </c>
      <c r="G1631" s="26" t="s">
        <v>129</v>
      </c>
      <c r="K1631" s="28">
        <f t="shared" si="69"/>
        <v>0</v>
      </c>
      <c r="N1631" s="28">
        <f t="shared" si="67"/>
        <v>0</v>
      </c>
    </row>
    <row r="1632" spans="1:15" x14ac:dyDescent="0.2">
      <c r="D1632" s="23" t="s">
        <v>3679</v>
      </c>
      <c r="E1632" s="24">
        <v>12.364000000000001</v>
      </c>
      <c r="F1632" s="25" t="s">
        <v>129</v>
      </c>
      <c r="G1632" s="26" t="s">
        <v>129</v>
      </c>
      <c r="K1632" s="28">
        <f t="shared" si="69"/>
        <v>0</v>
      </c>
      <c r="N1632" s="28">
        <f t="shared" si="67"/>
        <v>0</v>
      </c>
    </row>
    <row r="1633" spans="1:14" x14ac:dyDescent="0.2">
      <c r="D1633" s="23" t="s">
        <v>3680</v>
      </c>
      <c r="E1633" s="24">
        <v>2.0979999999999999</v>
      </c>
      <c r="F1633" s="25" t="s">
        <v>129</v>
      </c>
      <c r="G1633" s="26" t="s">
        <v>129</v>
      </c>
      <c r="K1633" s="28">
        <f t="shared" si="69"/>
        <v>0</v>
      </c>
      <c r="N1633" s="28">
        <f t="shared" si="67"/>
        <v>0</v>
      </c>
    </row>
    <row r="1634" spans="1:14" x14ac:dyDescent="0.2">
      <c r="D1634" s="23" t="s">
        <v>3681</v>
      </c>
      <c r="E1634" s="24">
        <v>5.5415000000000001</v>
      </c>
      <c r="F1634" s="25" t="s">
        <v>129</v>
      </c>
      <c r="G1634" s="26" t="s">
        <v>129</v>
      </c>
      <c r="K1634" s="28">
        <f t="shared" si="69"/>
        <v>0</v>
      </c>
      <c r="N1634" s="28">
        <f t="shared" si="67"/>
        <v>0</v>
      </c>
    </row>
    <row r="1635" spans="1:14" x14ac:dyDescent="0.2">
      <c r="D1635" s="23" t="s">
        <v>3682</v>
      </c>
      <c r="E1635" s="24">
        <v>7.7759999999999998</v>
      </c>
      <c r="F1635" s="25" t="s">
        <v>129</v>
      </c>
      <c r="G1635" s="26" t="s">
        <v>129</v>
      </c>
      <c r="K1635" s="28">
        <f t="shared" si="69"/>
        <v>0</v>
      </c>
      <c r="N1635" s="28">
        <f t="shared" si="67"/>
        <v>0</v>
      </c>
    </row>
    <row r="1636" spans="1:14" x14ac:dyDescent="0.2">
      <c r="A1636" s="24">
        <v>530</v>
      </c>
      <c r="C1636" s="68">
        <v>42990</v>
      </c>
      <c r="D1636" s="23" t="s">
        <v>3685</v>
      </c>
      <c r="E1636" s="24">
        <v>5.2080000000000002</v>
      </c>
      <c r="F1636" s="25" t="s">
        <v>3662</v>
      </c>
      <c r="G1636" s="26" t="s">
        <v>3660</v>
      </c>
      <c r="H1636" s="25">
        <v>1050</v>
      </c>
      <c r="I1636" s="27">
        <v>6</v>
      </c>
      <c r="J1636" s="27" t="s">
        <v>3476</v>
      </c>
      <c r="K1636" s="28" t="s">
        <v>3476</v>
      </c>
      <c r="L1636" s="29">
        <v>1000</v>
      </c>
      <c r="M1636" s="29">
        <v>4</v>
      </c>
      <c r="N1636" s="28">
        <f t="shared" si="67"/>
        <v>10</v>
      </c>
    </row>
    <row r="1637" spans="1:14" x14ac:dyDescent="0.2">
      <c r="D1637" s="23" t="s">
        <v>3686</v>
      </c>
      <c r="E1637" s="24">
        <v>2.8839999999999999</v>
      </c>
      <c r="F1637" s="25" t="s">
        <v>129</v>
      </c>
      <c r="G1637" s="26" t="s">
        <v>129</v>
      </c>
      <c r="K1637" s="28">
        <f t="shared" ref="K1637:K1652" si="70">ROUND(J1637/0.35,-1)</f>
        <v>0</v>
      </c>
      <c r="N1637" s="28">
        <f t="shared" si="67"/>
        <v>0</v>
      </c>
    </row>
    <row r="1638" spans="1:14" x14ac:dyDescent="0.2">
      <c r="D1638" s="23" t="s">
        <v>3687</v>
      </c>
      <c r="E1638" s="24">
        <v>5.0069999999999997</v>
      </c>
      <c r="F1638" s="25" t="s">
        <v>129</v>
      </c>
      <c r="G1638" s="26" t="s">
        <v>129</v>
      </c>
      <c r="K1638" s="28">
        <f t="shared" si="70"/>
        <v>0</v>
      </c>
      <c r="N1638" s="28">
        <f t="shared" si="67"/>
        <v>0</v>
      </c>
    </row>
    <row r="1639" spans="1:14" x14ac:dyDescent="0.2">
      <c r="D1639" s="23" t="s">
        <v>3688</v>
      </c>
      <c r="E1639" s="24">
        <v>10.173999999999999</v>
      </c>
      <c r="F1639" s="25" t="s">
        <v>129</v>
      </c>
      <c r="G1639" s="26" t="s">
        <v>129</v>
      </c>
      <c r="K1639" s="28">
        <f t="shared" si="70"/>
        <v>0</v>
      </c>
      <c r="N1639" s="28">
        <f t="shared" si="67"/>
        <v>0</v>
      </c>
    </row>
    <row r="1640" spans="1:14" x14ac:dyDescent="0.2">
      <c r="D1640" s="23" t="s">
        <v>3689</v>
      </c>
      <c r="E1640" s="24">
        <v>5.2539999999999996</v>
      </c>
      <c r="F1640" s="25" t="s">
        <v>129</v>
      </c>
      <c r="G1640" s="26" t="s">
        <v>129</v>
      </c>
      <c r="K1640" s="28">
        <f t="shared" si="70"/>
        <v>0</v>
      </c>
      <c r="N1640" s="28">
        <f t="shared" si="67"/>
        <v>0</v>
      </c>
    </row>
    <row r="1641" spans="1:14" x14ac:dyDescent="0.2">
      <c r="D1641" s="23" t="s">
        <v>3690</v>
      </c>
      <c r="E1641" s="24">
        <v>10.151</v>
      </c>
      <c r="F1641" s="25" t="s">
        <v>129</v>
      </c>
      <c r="G1641" s="26" t="s">
        <v>129</v>
      </c>
      <c r="K1641" s="28">
        <f t="shared" si="70"/>
        <v>0</v>
      </c>
      <c r="N1641" s="28">
        <f t="shared" si="67"/>
        <v>0</v>
      </c>
    </row>
    <row r="1642" spans="1:14" x14ac:dyDescent="0.2">
      <c r="D1642" s="23" t="s">
        <v>3691</v>
      </c>
      <c r="E1642" s="24">
        <v>2.0844999999999998</v>
      </c>
      <c r="F1642" s="25" t="s">
        <v>129</v>
      </c>
      <c r="G1642" s="26" t="s">
        <v>129</v>
      </c>
      <c r="K1642" s="28">
        <f t="shared" si="70"/>
        <v>0</v>
      </c>
      <c r="N1642" s="28">
        <f t="shared" si="67"/>
        <v>0</v>
      </c>
    </row>
    <row r="1643" spans="1:14" x14ac:dyDescent="0.2">
      <c r="D1643" s="23" t="s">
        <v>3692</v>
      </c>
      <c r="E1643" s="24">
        <v>2.0844999999999998</v>
      </c>
      <c r="F1643" s="25" t="s">
        <v>129</v>
      </c>
      <c r="G1643" s="26" t="s">
        <v>129</v>
      </c>
      <c r="K1643" s="28">
        <f t="shared" si="70"/>
        <v>0</v>
      </c>
      <c r="N1643" s="28">
        <f t="shared" si="67"/>
        <v>0</v>
      </c>
    </row>
    <row r="1644" spans="1:14" x14ac:dyDescent="0.2">
      <c r="D1644" s="23" t="s">
        <v>3693</v>
      </c>
      <c r="E1644" s="24">
        <v>2.0844999999999998</v>
      </c>
      <c r="F1644" s="25" t="s">
        <v>129</v>
      </c>
      <c r="G1644" s="26" t="s">
        <v>129</v>
      </c>
      <c r="K1644" s="28">
        <f t="shared" si="70"/>
        <v>0</v>
      </c>
      <c r="N1644" s="28">
        <f t="shared" si="67"/>
        <v>0</v>
      </c>
    </row>
    <row r="1645" spans="1:14" x14ac:dyDescent="0.2">
      <c r="D1645" s="23" t="s">
        <v>3694</v>
      </c>
      <c r="E1645" s="24">
        <v>9.8550000000000004</v>
      </c>
      <c r="F1645" s="25" t="s">
        <v>129</v>
      </c>
      <c r="G1645" s="26" t="s">
        <v>129</v>
      </c>
      <c r="K1645" s="28">
        <f t="shared" si="70"/>
        <v>0</v>
      </c>
      <c r="N1645" s="28">
        <f t="shared" si="67"/>
        <v>0</v>
      </c>
    </row>
    <row r="1646" spans="1:14" x14ac:dyDescent="0.2">
      <c r="D1646" s="23" t="s">
        <v>3695</v>
      </c>
      <c r="E1646" s="24">
        <v>2.0844999999999998</v>
      </c>
      <c r="F1646" s="25" t="s">
        <v>129</v>
      </c>
      <c r="G1646" s="26" t="s">
        <v>129</v>
      </c>
      <c r="K1646" s="28">
        <f t="shared" si="70"/>
        <v>0</v>
      </c>
      <c r="N1646" s="28">
        <f t="shared" si="67"/>
        <v>0</v>
      </c>
    </row>
    <row r="1647" spans="1:14" x14ac:dyDescent="0.2">
      <c r="D1647" s="23" t="s">
        <v>3696</v>
      </c>
      <c r="E1647" s="24">
        <v>2.0844999999999998</v>
      </c>
      <c r="F1647" s="25" t="s">
        <v>129</v>
      </c>
      <c r="G1647" s="26" t="s">
        <v>129</v>
      </c>
      <c r="K1647" s="28">
        <f t="shared" si="70"/>
        <v>0</v>
      </c>
      <c r="N1647" s="28">
        <f t="shared" si="67"/>
        <v>0</v>
      </c>
    </row>
    <row r="1648" spans="1:14" x14ac:dyDescent="0.2">
      <c r="A1648" s="24" t="s">
        <v>3697</v>
      </c>
      <c r="C1648" s="68">
        <v>42990</v>
      </c>
      <c r="D1648" s="23" t="s">
        <v>3698</v>
      </c>
      <c r="E1648" s="24">
        <v>9.5100000000000004E-2</v>
      </c>
      <c r="F1648" s="25" t="s">
        <v>3699</v>
      </c>
      <c r="G1648" s="26" t="s">
        <v>3700</v>
      </c>
      <c r="H1648" s="25">
        <v>2005</v>
      </c>
      <c r="I1648" s="27">
        <v>0.5</v>
      </c>
      <c r="J1648" s="27">
        <v>4600</v>
      </c>
      <c r="K1648" s="28">
        <f t="shared" si="70"/>
        <v>13140</v>
      </c>
      <c r="N1648" s="28">
        <f t="shared" si="67"/>
        <v>0.5</v>
      </c>
    </row>
    <row r="1649" spans="1:15" x14ac:dyDescent="0.2">
      <c r="A1649" s="24" t="s">
        <v>3701</v>
      </c>
      <c r="C1649" s="68">
        <v>42990</v>
      </c>
      <c r="D1649" s="23" t="s">
        <v>3702</v>
      </c>
      <c r="E1649" s="24">
        <v>42.031999999999996</v>
      </c>
      <c r="F1649" s="25" t="s">
        <v>3703</v>
      </c>
      <c r="G1649" s="26" t="s">
        <v>3704</v>
      </c>
      <c r="H1649" s="25">
        <v>1190</v>
      </c>
      <c r="I1649" s="27">
        <v>0.5</v>
      </c>
      <c r="J1649" s="27">
        <v>184820</v>
      </c>
      <c r="K1649" s="28">
        <f t="shared" si="70"/>
        <v>528060</v>
      </c>
      <c r="N1649" s="28">
        <f t="shared" si="67"/>
        <v>0.5</v>
      </c>
    </row>
    <row r="1650" spans="1:15" x14ac:dyDescent="0.2">
      <c r="A1650" s="24">
        <v>531</v>
      </c>
      <c r="C1650" s="68">
        <v>42990</v>
      </c>
      <c r="D1650" s="23" t="s">
        <v>3705</v>
      </c>
      <c r="E1650" s="24">
        <v>5.0010000000000003</v>
      </c>
      <c r="F1650" s="25" t="s">
        <v>3706</v>
      </c>
      <c r="G1650" s="26" t="s">
        <v>3369</v>
      </c>
      <c r="H1650" s="25">
        <v>1080</v>
      </c>
      <c r="I1650" s="27">
        <v>0.5</v>
      </c>
      <c r="J1650" s="27">
        <v>23780</v>
      </c>
      <c r="K1650" s="28">
        <f t="shared" si="70"/>
        <v>67940</v>
      </c>
      <c r="L1650" s="29">
        <v>70000</v>
      </c>
      <c r="M1650" s="29">
        <v>280</v>
      </c>
      <c r="N1650" s="28">
        <f t="shared" si="67"/>
        <v>280.5</v>
      </c>
    </row>
    <row r="1651" spans="1:15" x14ac:dyDescent="0.2">
      <c r="A1651" s="24">
        <v>533</v>
      </c>
      <c r="C1651" s="68">
        <v>42991</v>
      </c>
      <c r="D1651" s="23" t="s">
        <v>3504</v>
      </c>
      <c r="E1651" s="24">
        <v>0.27</v>
      </c>
      <c r="F1651" s="25" t="s">
        <v>3711</v>
      </c>
      <c r="G1651" s="26" t="s">
        <v>3712</v>
      </c>
      <c r="H1651" s="25">
        <v>3010</v>
      </c>
      <c r="I1651" s="27">
        <v>0.5</v>
      </c>
      <c r="J1651" s="27">
        <v>37140</v>
      </c>
      <c r="K1651" s="28">
        <f t="shared" si="70"/>
        <v>106110</v>
      </c>
      <c r="L1651" s="29">
        <v>123500</v>
      </c>
      <c r="M1651" s="29">
        <v>494</v>
      </c>
      <c r="N1651" s="28">
        <f>SUM(I1651,M1651)</f>
        <v>494.5</v>
      </c>
      <c r="O1651" s="91"/>
    </row>
    <row r="1652" spans="1:15" s="41" customFormat="1" x14ac:dyDescent="0.2">
      <c r="A1652" s="40">
        <v>532</v>
      </c>
      <c r="B1652" s="38"/>
      <c r="C1652" s="70">
        <v>42990</v>
      </c>
      <c r="D1652" s="39" t="s">
        <v>3707</v>
      </c>
      <c r="E1652" s="40">
        <v>0.31830000000000003</v>
      </c>
      <c r="F1652" s="41" t="s">
        <v>3708</v>
      </c>
      <c r="G1652" s="42" t="s">
        <v>3709</v>
      </c>
      <c r="H1652" s="41">
        <v>1060</v>
      </c>
      <c r="I1652" s="43">
        <v>0.5</v>
      </c>
      <c r="J1652" s="43">
        <v>2220</v>
      </c>
      <c r="K1652" s="44">
        <f t="shared" si="70"/>
        <v>6340</v>
      </c>
      <c r="L1652" s="45" t="s">
        <v>3710</v>
      </c>
      <c r="M1652" s="45">
        <v>25.04</v>
      </c>
      <c r="N1652" s="44">
        <f t="shared" si="67"/>
        <v>25.54</v>
      </c>
      <c r="O1652" s="37"/>
    </row>
    <row r="1653" spans="1:15" x14ac:dyDescent="0.2">
      <c r="N1653" s="28">
        <f>SUM(N1624:N1652)</f>
        <v>2089.84</v>
      </c>
      <c r="O1653" s="62">
        <v>64602</v>
      </c>
    </row>
    <row r="1655" spans="1:15" x14ac:dyDescent="0.2">
      <c r="A1655" s="24" t="s">
        <v>3713</v>
      </c>
      <c r="C1655" s="68">
        <v>42991</v>
      </c>
      <c r="D1655" s="23" t="s">
        <v>3714</v>
      </c>
      <c r="E1655" s="24">
        <v>50</v>
      </c>
      <c r="F1655" s="25" t="s">
        <v>3715</v>
      </c>
      <c r="G1655" s="26" t="s">
        <v>3716</v>
      </c>
      <c r="H1655" s="25">
        <v>1040</v>
      </c>
      <c r="I1655" s="27">
        <v>0.5</v>
      </c>
      <c r="J1655" s="27">
        <v>69230</v>
      </c>
      <c r="K1655" s="28">
        <f>ROUND(J1655/0.35,-1)</f>
        <v>197800</v>
      </c>
      <c r="N1655" s="28">
        <f t="shared" si="67"/>
        <v>0.5</v>
      </c>
    </row>
    <row r="1656" spans="1:15" x14ac:dyDescent="0.2">
      <c r="A1656" s="24" t="s">
        <v>3717</v>
      </c>
      <c r="C1656" s="68">
        <v>42991</v>
      </c>
      <c r="D1656" s="23" t="s">
        <v>3714</v>
      </c>
      <c r="E1656" s="24">
        <v>50</v>
      </c>
      <c r="F1656" s="25" t="s">
        <v>3716</v>
      </c>
      <c r="G1656" s="26" t="s">
        <v>3718</v>
      </c>
      <c r="H1656" s="25">
        <v>1040</v>
      </c>
      <c r="I1656" s="27">
        <v>0.5</v>
      </c>
      <c r="J1656" s="27">
        <v>69230</v>
      </c>
      <c r="K1656" s="28">
        <f>ROUND(J1656/0.35,-1)</f>
        <v>197800</v>
      </c>
      <c r="N1656" s="28">
        <f t="shared" si="67"/>
        <v>0.5</v>
      </c>
    </row>
    <row r="1657" spans="1:15" x14ac:dyDescent="0.2">
      <c r="A1657" s="24">
        <v>534</v>
      </c>
      <c r="C1657" s="68">
        <v>42992</v>
      </c>
      <c r="D1657" s="23" t="s">
        <v>3719</v>
      </c>
      <c r="E1657" s="24">
        <v>2.8130000000000002</v>
      </c>
      <c r="F1657" s="25" t="s">
        <v>1795</v>
      </c>
      <c r="G1657" s="26" t="s">
        <v>3720</v>
      </c>
      <c r="H1657" s="25">
        <v>1200</v>
      </c>
      <c r="I1657" s="27">
        <v>1</v>
      </c>
      <c r="J1657" s="27">
        <v>31330</v>
      </c>
      <c r="K1657" s="28">
        <f>ROUND(J1657/0.35,-1)</f>
        <v>89510</v>
      </c>
      <c r="L1657" s="29">
        <v>55000</v>
      </c>
      <c r="M1657" s="29">
        <v>220</v>
      </c>
      <c r="N1657" s="28">
        <f t="shared" si="67"/>
        <v>221</v>
      </c>
    </row>
    <row r="1658" spans="1:15" s="41" customFormat="1" x14ac:dyDescent="0.2">
      <c r="A1658" s="40">
        <v>535</v>
      </c>
      <c r="B1658" s="38"/>
      <c r="C1658" s="70">
        <v>42992</v>
      </c>
      <c r="D1658" s="39" t="s">
        <v>3721</v>
      </c>
      <c r="E1658" s="40">
        <v>7.8289999999999997</v>
      </c>
      <c r="F1658" s="41" t="s">
        <v>3722</v>
      </c>
      <c r="G1658" s="42" t="s">
        <v>3723</v>
      </c>
      <c r="H1658" s="41">
        <v>1180</v>
      </c>
      <c r="I1658" s="43">
        <v>0.5</v>
      </c>
      <c r="J1658" s="43">
        <v>66720</v>
      </c>
      <c r="K1658" s="44">
        <f>ROUND(J1658/0.35,-1)</f>
        <v>190630</v>
      </c>
      <c r="L1658" s="45">
        <v>246800</v>
      </c>
      <c r="M1658" s="45">
        <v>987.2</v>
      </c>
      <c r="N1658" s="44">
        <f t="shared" si="67"/>
        <v>987.7</v>
      </c>
      <c r="O1658" s="37"/>
    </row>
    <row r="1659" spans="1:15" x14ac:dyDescent="0.2">
      <c r="K1659" s="28">
        <f>ROUND(J1659/0.35,-1)</f>
        <v>0</v>
      </c>
      <c r="N1659" s="28">
        <f>SUM(N1654:N1658)</f>
        <v>1209.7</v>
      </c>
      <c r="O1659" s="62">
        <v>64618</v>
      </c>
    </row>
    <row r="1661" spans="1:15" x14ac:dyDescent="0.2">
      <c r="A1661" s="24">
        <v>536</v>
      </c>
      <c r="C1661" s="68">
        <v>42993</v>
      </c>
      <c r="D1661" s="23" t="s">
        <v>3724</v>
      </c>
      <c r="E1661" s="24">
        <v>7.5</v>
      </c>
      <c r="F1661" s="25" t="s">
        <v>3726</v>
      </c>
      <c r="G1661" s="26" t="s">
        <v>3725</v>
      </c>
      <c r="H1661" s="25">
        <v>1120</v>
      </c>
      <c r="I1661" s="27">
        <v>0.5</v>
      </c>
      <c r="J1661" s="27">
        <v>20330</v>
      </c>
      <c r="K1661" s="28">
        <f t="shared" ref="K1661:K1670" si="71">ROUND(J1661/0.35,-1)</f>
        <v>58090</v>
      </c>
      <c r="L1661" s="29">
        <v>58090</v>
      </c>
      <c r="M1661" s="29">
        <v>77.45</v>
      </c>
      <c r="N1661" s="28">
        <f t="shared" si="67"/>
        <v>77.95</v>
      </c>
    </row>
    <row r="1662" spans="1:15" x14ac:dyDescent="0.2">
      <c r="A1662" s="24">
        <v>537</v>
      </c>
      <c r="C1662" s="68">
        <v>42993</v>
      </c>
      <c r="D1662" s="23" t="s">
        <v>3727</v>
      </c>
      <c r="E1662" s="24">
        <v>0.22420000000000001</v>
      </c>
      <c r="F1662" s="25" t="s">
        <v>3728</v>
      </c>
      <c r="G1662" s="26" t="s">
        <v>3729</v>
      </c>
      <c r="H1662" s="25">
        <v>1190</v>
      </c>
      <c r="I1662" s="27">
        <v>0.5</v>
      </c>
      <c r="J1662" s="27">
        <v>22830</v>
      </c>
      <c r="K1662" s="28">
        <f t="shared" si="71"/>
        <v>65230</v>
      </c>
      <c r="L1662" s="29">
        <v>65220</v>
      </c>
      <c r="M1662" s="29">
        <v>260.88</v>
      </c>
      <c r="N1662" s="28">
        <f t="shared" si="67"/>
        <v>261.38</v>
      </c>
    </row>
    <row r="1663" spans="1:15" x14ac:dyDescent="0.2">
      <c r="A1663" s="24" t="s">
        <v>3730</v>
      </c>
      <c r="C1663" s="68">
        <v>42993</v>
      </c>
      <c r="D1663" s="23" t="s">
        <v>3731</v>
      </c>
      <c r="E1663" s="24">
        <v>1.155</v>
      </c>
      <c r="F1663" s="25" t="s">
        <v>3734</v>
      </c>
      <c r="G1663" s="26" t="s">
        <v>3733</v>
      </c>
      <c r="H1663" s="25">
        <v>1090</v>
      </c>
      <c r="I1663" s="27">
        <v>1</v>
      </c>
      <c r="J1663" s="27">
        <v>59130</v>
      </c>
      <c r="K1663" s="28">
        <f t="shared" si="71"/>
        <v>168940</v>
      </c>
      <c r="N1663" s="28">
        <f t="shared" si="67"/>
        <v>1</v>
      </c>
    </row>
    <row r="1664" spans="1:15" x14ac:dyDescent="0.2">
      <c r="D1664" s="23" t="s">
        <v>3732</v>
      </c>
      <c r="E1664" s="24">
        <v>1.111</v>
      </c>
      <c r="F1664" s="25" t="s">
        <v>129</v>
      </c>
      <c r="G1664" s="26" t="s">
        <v>129</v>
      </c>
      <c r="K1664" s="28">
        <f t="shared" si="71"/>
        <v>0</v>
      </c>
      <c r="N1664" s="28">
        <f t="shared" si="67"/>
        <v>0</v>
      </c>
    </row>
    <row r="1665" spans="1:15" x14ac:dyDescent="0.2">
      <c r="A1665" s="24">
        <v>538</v>
      </c>
      <c r="C1665" s="68">
        <v>42993</v>
      </c>
      <c r="D1665" s="23" t="s">
        <v>3735</v>
      </c>
      <c r="E1665" s="24">
        <v>0.2</v>
      </c>
      <c r="F1665" s="25" t="s">
        <v>3736</v>
      </c>
      <c r="G1665" s="26" t="s">
        <v>3737</v>
      </c>
      <c r="H1665" s="25">
        <v>1190</v>
      </c>
      <c r="I1665" s="27">
        <v>0.5</v>
      </c>
      <c r="J1665" s="27">
        <v>16330</v>
      </c>
      <c r="K1665" s="28">
        <f t="shared" si="71"/>
        <v>46660</v>
      </c>
      <c r="L1665" s="29">
        <v>38000</v>
      </c>
      <c r="M1665" s="29">
        <v>152</v>
      </c>
      <c r="N1665" s="28">
        <f t="shared" si="67"/>
        <v>152.5</v>
      </c>
    </row>
    <row r="1666" spans="1:15" x14ac:dyDescent="0.2">
      <c r="A1666" s="24" t="s">
        <v>3738</v>
      </c>
      <c r="C1666" s="68">
        <v>42993</v>
      </c>
      <c r="D1666" s="23" t="s">
        <v>3739</v>
      </c>
      <c r="E1666" s="24">
        <v>7.1779999999999999</v>
      </c>
      <c r="F1666" s="25" t="s">
        <v>3740</v>
      </c>
      <c r="G1666" s="26" t="s">
        <v>3741</v>
      </c>
      <c r="H1666" s="25">
        <v>1210</v>
      </c>
      <c r="I1666" s="27">
        <v>0.5</v>
      </c>
      <c r="J1666" s="27">
        <v>13250</v>
      </c>
      <c r="K1666" s="28">
        <f t="shared" si="71"/>
        <v>37860</v>
      </c>
      <c r="N1666" s="28">
        <f t="shared" si="67"/>
        <v>0.5</v>
      </c>
    </row>
    <row r="1667" spans="1:15" x14ac:dyDescent="0.2">
      <c r="A1667" s="24" t="s">
        <v>3742</v>
      </c>
      <c r="C1667" s="68">
        <v>42996</v>
      </c>
      <c r="D1667" s="23" t="s">
        <v>3743</v>
      </c>
      <c r="E1667" s="24">
        <v>4.1200000000000001E-2</v>
      </c>
      <c r="F1667" s="25" t="s">
        <v>3744</v>
      </c>
      <c r="G1667" s="26" t="s">
        <v>3745</v>
      </c>
      <c r="H1667" s="25">
        <v>3010</v>
      </c>
      <c r="I1667" s="27">
        <v>0.5</v>
      </c>
      <c r="J1667" s="27">
        <v>12220</v>
      </c>
      <c r="K1667" s="28">
        <f t="shared" si="71"/>
        <v>34910</v>
      </c>
      <c r="N1667" s="28">
        <f t="shared" si="67"/>
        <v>0.5</v>
      </c>
    </row>
    <row r="1668" spans="1:15" x14ac:dyDescent="0.2">
      <c r="A1668" s="24">
        <v>539</v>
      </c>
      <c r="C1668" s="68">
        <v>42996</v>
      </c>
      <c r="D1668" s="23" t="s">
        <v>3746</v>
      </c>
      <c r="E1668" s="24">
        <v>5.18</v>
      </c>
      <c r="F1668" s="25" t="s">
        <v>3747</v>
      </c>
      <c r="G1668" s="26" t="s">
        <v>3748</v>
      </c>
      <c r="H1668" s="25">
        <v>1160</v>
      </c>
      <c r="I1668" s="27">
        <v>0.5</v>
      </c>
      <c r="J1668" s="27">
        <v>5130</v>
      </c>
      <c r="K1668" s="28">
        <f t="shared" si="71"/>
        <v>14660</v>
      </c>
      <c r="L1668" s="29">
        <v>12000</v>
      </c>
      <c r="M1668" s="29">
        <v>48</v>
      </c>
      <c r="N1668" s="28">
        <f t="shared" si="67"/>
        <v>48.5</v>
      </c>
    </row>
    <row r="1669" spans="1:15" x14ac:dyDescent="0.2">
      <c r="A1669" s="24">
        <v>540</v>
      </c>
      <c r="C1669" s="68">
        <v>42996</v>
      </c>
      <c r="D1669" s="23" t="s">
        <v>3749</v>
      </c>
      <c r="E1669" s="24" t="s">
        <v>3751</v>
      </c>
      <c r="F1669" s="25" t="s">
        <v>462</v>
      </c>
      <c r="G1669" s="26" t="s">
        <v>3753</v>
      </c>
      <c r="H1669" s="25">
        <v>3010</v>
      </c>
      <c r="I1669" s="27">
        <v>1</v>
      </c>
      <c r="J1669" s="27">
        <v>17050</v>
      </c>
      <c r="K1669" s="28">
        <f t="shared" si="71"/>
        <v>48710</v>
      </c>
      <c r="L1669" s="29">
        <v>23000</v>
      </c>
      <c r="M1669" s="29">
        <v>92</v>
      </c>
      <c r="N1669" s="28">
        <f t="shared" si="67"/>
        <v>93</v>
      </c>
    </row>
    <row r="1670" spans="1:15" x14ac:dyDescent="0.2">
      <c r="D1670" s="23" t="s">
        <v>3750</v>
      </c>
      <c r="E1670" s="24" t="s">
        <v>3752</v>
      </c>
      <c r="F1670" s="25" t="s">
        <v>129</v>
      </c>
      <c r="G1670" s="26" t="s">
        <v>129</v>
      </c>
      <c r="K1670" s="28">
        <f t="shared" si="71"/>
        <v>0</v>
      </c>
      <c r="N1670" s="28">
        <f t="shared" si="67"/>
        <v>0</v>
      </c>
    </row>
    <row r="1671" spans="1:15" x14ac:dyDescent="0.2">
      <c r="A1671" s="24" t="s">
        <v>3754</v>
      </c>
      <c r="C1671" s="68">
        <v>42996</v>
      </c>
      <c r="D1671" s="23" t="s">
        <v>3755</v>
      </c>
      <c r="E1671" s="52">
        <v>59.784999999999997</v>
      </c>
      <c r="F1671" s="48" t="s">
        <v>3154</v>
      </c>
      <c r="G1671" s="26" t="s">
        <v>3757</v>
      </c>
      <c r="H1671" s="25">
        <v>1010</v>
      </c>
      <c r="I1671" s="27">
        <v>1</v>
      </c>
      <c r="J1671" s="27" t="s">
        <v>3759</v>
      </c>
      <c r="K1671" s="27" t="s">
        <v>3759</v>
      </c>
      <c r="N1671" s="28">
        <f t="shared" si="67"/>
        <v>1</v>
      </c>
    </row>
    <row r="1672" spans="1:15" s="41" customFormat="1" x14ac:dyDescent="0.2">
      <c r="A1672" s="40"/>
      <c r="B1672" s="38"/>
      <c r="C1672" s="70"/>
      <c r="D1672" s="39" t="s">
        <v>3756</v>
      </c>
      <c r="E1672" s="40">
        <v>12.474</v>
      </c>
      <c r="F1672" s="41" t="s">
        <v>129</v>
      </c>
      <c r="G1672" s="42" t="s">
        <v>3758</v>
      </c>
      <c r="I1672" s="43"/>
      <c r="J1672" s="43"/>
      <c r="K1672" s="44">
        <f>ROUND(J1672/0.35,-1)</f>
        <v>0</v>
      </c>
      <c r="L1672" s="45"/>
      <c r="M1672" s="45"/>
      <c r="N1672" s="44">
        <f t="shared" si="67"/>
        <v>0</v>
      </c>
      <c r="O1672" s="37"/>
    </row>
    <row r="1673" spans="1:15" x14ac:dyDescent="0.2">
      <c r="N1673" s="28">
        <f>SUM(N1661:N1672)</f>
        <v>636.32999999999993</v>
      </c>
      <c r="O1673" s="62">
        <v>64653</v>
      </c>
    </row>
    <row r="1675" spans="1:15" x14ac:dyDescent="0.2">
      <c r="A1675" s="24" t="s">
        <v>3760</v>
      </c>
      <c r="C1675" s="68">
        <v>42996</v>
      </c>
      <c r="D1675" s="23" t="s">
        <v>3761</v>
      </c>
      <c r="E1675" s="24">
        <v>65.465999999999994</v>
      </c>
      <c r="F1675" s="25" t="s">
        <v>3767</v>
      </c>
      <c r="G1675" s="26" t="s">
        <v>3766</v>
      </c>
      <c r="H1675" s="25">
        <v>1150</v>
      </c>
      <c r="I1675" s="27">
        <v>2.5</v>
      </c>
      <c r="J1675" s="27">
        <v>154720</v>
      </c>
      <c r="K1675" s="28">
        <f t="shared" ref="K1675:K1737" si="72">ROUND(J1675/0.35,-1)</f>
        <v>442060</v>
      </c>
      <c r="N1675" s="28">
        <f t="shared" si="67"/>
        <v>2.5</v>
      </c>
    </row>
    <row r="1676" spans="1:15" x14ac:dyDescent="0.2">
      <c r="D1676" s="23" t="s">
        <v>3762</v>
      </c>
      <c r="E1676" s="24">
        <v>14.504</v>
      </c>
      <c r="F1676" s="25" t="s">
        <v>129</v>
      </c>
      <c r="G1676" s="26" t="s">
        <v>129</v>
      </c>
      <c r="K1676" s="28">
        <f t="shared" si="72"/>
        <v>0</v>
      </c>
      <c r="N1676" s="28">
        <f t="shared" ref="N1676:N1738" si="73">SUM(I1676+M1676)</f>
        <v>0</v>
      </c>
    </row>
    <row r="1677" spans="1:15" x14ac:dyDescent="0.2">
      <c r="D1677" s="23" t="s">
        <v>3763</v>
      </c>
      <c r="E1677" s="24">
        <v>1.1120000000000001</v>
      </c>
      <c r="F1677" s="25" t="s">
        <v>129</v>
      </c>
      <c r="G1677" s="26" t="s">
        <v>129</v>
      </c>
      <c r="K1677" s="28">
        <f t="shared" si="72"/>
        <v>0</v>
      </c>
      <c r="N1677" s="28">
        <f t="shared" si="73"/>
        <v>0</v>
      </c>
    </row>
    <row r="1678" spans="1:15" x14ac:dyDescent="0.2">
      <c r="D1678" s="23" t="s">
        <v>3764</v>
      </c>
      <c r="E1678" s="24">
        <v>7.5</v>
      </c>
      <c r="F1678" s="25" t="s">
        <v>129</v>
      </c>
      <c r="G1678" s="26" t="s">
        <v>129</v>
      </c>
      <c r="K1678" s="28">
        <f t="shared" si="72"/>
        <v>0</v>
      </c>
      <c r="N1678" s="28">
        <f t="shared" si="73"/>
        <v>0</v>
      </c>
    </row>
    <row r="1679" spans="1:15" x14ac:dyDescent="0.2">
      <c r="D1679" s="23" t="s">
        <v>3765</v>
      </c>
      <c r="E1679" s="24">
        <v>4.0810000000000004</v>
      </c>
      <c r="F1679" s="25" t="s">
        <v>129</v>
      </c>
      <c r="G1679" s="26" t="s">
        <v>129</v>
      </c>
      <c r="K1679" s="28">
        <f t="shared" si="72"/>
        <v>0</v>
      </c>
      <c r="N1679" s="28">
        <f t="shared" si="73"/>
        <v>0</v>
      </c>
    </row>
    <row r="1680" spans="1:15" x14ac:dyDescent="0.2">
      <c r="A1680" s="24">
        <v>541</v>
      </c>
      <c r="C1680" s="68">
        <v>42996</v>
      </c>
      <c r="D1680" s="23" t="s">
        <v>3768</v>
      </c>
      <c r="E1680" s="24">
        <v>1.0840000000000001</v>
      </c>
      <c r="F1680" s="25" t="s">
        <v>3769</v>
      </c>
      <c r="G1680" s="26" t="s">
        <v>3770</v>
      </c>
      <c r="H1680" s="25">
        <v>1030</v>
      </c>
      <c r="I1680" s="27">
        <v>0.5</v>
      </c>
      <c r="J1680" s="27">
        <v>25210</v>
      </c>
      <c r="K1680" s="28">
        <f t="shared" si="72"/>
        <v>72030</v>
      </c>
      <c r="L1680" s="29">
        <v>98000</v>
      </c>
      <c r="M1680" s="29">
        <v>392</v>
      </c>
      <c r="N1680" s="28">
        <f t="shared" si="73"/>
        <v>392.5</v>
      </c>
    </row>
    <row r="1681" spans="1:16" x14ac:dyDescent="0.2">
      <c r="A1681" s="24">
        <v>542</v>
      </c>
      <c r="C1681" s="68">
        <v>42996</v>
      </c>
      <c r="D1681" s="23" t="s">
        <v>723</v>
      </c>
      <c r="E1681" s="24">
        <v>70.242599999999996</v>
      </c>
      <c r="F1681" s="25" t="s">
        <v>3771</v>
      </c>
      <c r="G1681" s="26" t="s">
        <v>3772</v>
      </c>
      <c r="H1681" s="25">
        <v>1100</v>
      </c>
      <c r="I1681" s="27">
        <v>1</v>
      </c>
      <c r="J1681" s="27">
        <v>111320</v>
      </c>
      <c r="K1681" s="28">
        <f t="shared" si="72"/>
        <v>318060</v>
      </c>
      <c r="L1681" s="29">
        <v>312930</v>
      </c>
      <c r="M1681" s="29">
        <v>1251.72</v>
      </c>
      <c r="N1681" s="28">
        <f t="shared" si="73"/>
        <v>1252.72</v>
      </c>
    </row>
    <row r="1682" spans="1:16" x14ac:dyDescent="0.2">
      <c r="D1682" s="23" t="s">
        <v>724</v>
      </c>
      <c r="F1682" s="25" t="s">
        <v>129</v>
      </c>
      <c r="G1682" s="26" t="s">
        <v>129</v>
      </c>
      <c r="K1682" s="28">
        <f t="shared" si="72"/>
        <v>0</v>
      </c>
      <c r="N1682" s="28">
        <f t="shared" si="73"/>
        <v>0</v>
      </c>
    </row>
    <row r="1683" spans="1:16" x14ac:dyDescent="0.2">
      <c r="A1683" s="24" t="s">
        <v>3773</v>
      </c>
      <c r="C1683" s="68">
        <v>42997</v>
      </c>
      <c r="D1683" s="23" t="s">
        <v>3774</v>
      </c>
      <c r="E1683" s="24">
        <v>1.2130000000000001</v>
      </c>
      <c r="F1683" s="25" t="s">
        <v>3775</v>
      </c>
      <c r="G1683" s="26" t="s">
        <v>3776</v>
      </c>
      <c r="H1683" s="25">
        <v>1040</v>
      </c>
      <c r="I1683" s="27">
        <v>0.5</v>
      </c>
      <c r="J1683" s="27">
        <v>29580</v>
      </c>
      <c r="K1683" s="28">
        <f t="shared" si="72"/>
        <v>84510</v>
      </c>
      <c r="N1683" s="28">
        <f t="shared" si="73"/>
        <v>0.5</v>
      </c>
    </row>
    <row r="1684" spans="1:16" x14ac:dyDescent="0.2">
      <c r="A1684" s="24" t="s">
        <v>3777</v>
      </c>
      <c r="C1684" s="68">
        <v>42997</v>
      </c>
      <c r="D1684" s="23" t="s">
        <v>3778</v>
      </c>
      <c r="E1684" s="24">
        <v>0.54200000000000004</v>
      </c>
      <c r="F1684" s="25" t="s">
        <v>3780</v>
      </c>
      <c r="G1684" s="26" t="s">
        <v>3781</v>
      </c>
      <c r="H1684" s="25">
        <v>1150</v>
      </c>
      <c r="I1684" s="27">
        <v>1</v>
      </c>
      <c r="J1684" s="27">
        <v>36380</v>
      </c>
      <c r="K1684" s="28">
        <f t="shared" si="72"/>
        <v>103940</v>
      </c>
      <c r="N1684" s="28">
        <f t="shared" si="73"/>
        <v>1</v>
      </c>
    </row>
    <row r="1685" spans="1:16" x14ac:dyDescent="0.2">
      <c r="D1685" s="23" t="s">
        <v>3779</v>
      </c>
      <c r="E1685" s="24">
        <v>0.121</v>
      </c>
      <c r="F1685" s="25" t="s">
        <v>129</v>
      </c>
      <c r="G1685" s="26" t="s">
        <v>129</v>
      </c>
      <c r="K1685" s="28">
        <f t="shared" si="72"/>
        <v>0</v>
      </c>
      <c r="N1685" s="28">
        <f t="shared" si="73"/>
        <v>0</v>
      </c>
    </row>
    <row r="1686" spans="1:16" x14ac:dyDescent="0.2">
      <c r="A1686" s="24">
        <v>543</v>
      </c>
      <c r="C1686" s="68">
        <v>42997</v>
      </c>
      <c r="D1686" s="23" t="s">
        <v>3782</v>
      </c>
      <c r="E1686" s="24">
        <v>1.7665</v>
      </c>
      <c r="F1686" s="25" t="s">
        <v>726</v>
      </c>
      <c r="G1686" s="26" t="s">
        <v>3783</v>
      </c>
      <c r="H1686" s="25">
        <v>1100</v>
      </c>
      <c r="I1686" s="27">
        <v>0.5</v>
      </c>
      <c r="J1686" s="27">
        <v>1860</v>
      </c>
      <c r="K1686" s="28">
        <f t="shared" si="72"/>
        <v>5310</v>
      </c>
      <c r="L1686" s="29">
        <v>5230.32</v>
      </c>
      <c r="M1686" s="29">
        <v>20.92</v>
      </c>
      <c r="N1686" s="28">
        <f t="shared" si="73"/>
        <v>21.42</v>
      </c>
    </row>
    <row r="1687" spans="1:16" x14ac:dyDescent="0.2">
      <c r="A1687" s="24">
        <v>544</v>
      </c>
      <c r="C1687" s="68">
        <v>42997</v>
      </c>
      <c r="D1687" s="23" t="s">
        <v>3784</v>
      </c>
      <c r="E1687" s="24">
        <v>40.677300000000002</v>
      </c>
      <c r="F1687" s="25" t="s">
        <v>726</v>
      </c>
      <c r="G1687" s="26" t="s">
        <v>3785</v>
      </c>
      <c r="H1687" s="25">
        <v>1100</v>
      </c>
      <c r="I1687" s="27">
        <v>0.5</v>
      </c>
      <c r="J1687" s="27">
        <v>42130</v>
      </c>
      <c r="K1687" s="28">
        <f t="shared" si="72"/>
        <v>120370</v>
      </c>
      <c r="L1687" s="29">
        <v>120395.42</v>
      </c>
      <c r="M1687" s="29">
        <v>481.58</v>
      </c>
      <c r="N1687" s="28">
        <f t="shared" si="73"/>
        <v>482.08</v>
      </c>
    </row>
    <row r="1688" spans="1:16" x14ac:dyDescent="0.2">
      <c r="A1688" s="24">
        <v>546</v>
      </c>
      <c r="C1688" s="68">
        <v>42997</v>
      </c>
      <c r="D1688" s="23" t="s">
        <v>3786</v>
      </c>
      <c r="E1688" s="24">
        <v>0.30840000000000001</v>
      </c>
      <c r="F1688" s="25" t="s">
        <v>3787</v>
      </c>
      <c r="G1688" s="26" t="s">
        <v>3788</v>
      </c>
      <c r="H1688" s="25">
        <v>3010</v>
      </c>
      <c r="I1688" s="27">
        <v>0.5</v>
      </c>
      <c r="J1688" s="27">
        <v>23060</v>
      </c>
      <c r="K1688" s="28">
        <f t="shared" si="72"/>
        <v>65890</v>
      </c>
      <c r="L1688" s="29">
        <v>55000</v>
      </c>
      <c r="M1688" s="29">
        <v>220</v>
      </c>
      <c r="N1688" s="28">
        <f t="shared" si="73"/>
        <v>220.5</v>
      </c>
    </row>
    <row r="1689" spans="1:16" x14ac:dyDescent="0.2">
      <c r="A1689" s="24">
        <v>545</v>
      </c>
      <c r="C1689" s="68">
        <v>42997</v>
      </c>
      <c r="D1689" s="23" t="s">
        <v>3789</v>
      </c>
      <c r="E1689" s="24" t="s">
        <v>3790</v>
      </c>
      <c r="F1689" s="25" t="s">
        <v>3791</v>
      </c>
      <c r="G1689" s="26" t="s">
        <v>3792</v>
      </c>
      <c r="H1689" s="25">
        <v>3010</v>
      </c>
      <c r="I1689" s="27">
        <v>0.5</v>
      </c>
      <c r="J1689" s="27">
        <v>2220</v>
      </c>
      <c r="K1689" s="28">
        <f t="shared" si="72"/>
        <v>6340</v>
      </c>
      <c r="L1689" s="29">
        <v>5000</v>
      </c>
      <c r="M1689" s="29">
        <v>20</v>
      </c>
      <c r="N1689" s="28">
        <f t="shared" si="73"/>
        <v>20.5</v>
      </c>
    </row>
    <row r="1690" spans="1:16" x14ac:dyDescent="0.2">
      <c r="A1690" s="24">
        <v>547</v>
      </c>
      <c r="C1690" s="68">
        <v>42997</v>
      </c>
      <c r="D1690" s="23" t="s">
        <v>3793</v>
      </c>
      <c r="E1690" s="24">
        <v>0.42359999999999998</v>
      </c>
      <c r="F1690" s="25" t="s">
        <v>3795</v>
      </c>
      <c r="G1690" s="26" t="s">
        <v>3796</v>
      </c>
      <c r="H1690" s="25">
        <v>3010</v>
      </c>
      <c r="I1690" s="27">
        <v>1</v>
      </c>
      <c r="J1690" s="27">
        <v>46030</v>
      </c>
      <c r="K1690" s="28">
        <f t="shared" si="72"/>
        <v>131510</v>
      </c>
      <c r="L1690" s="29">
        <v>132000</v>
      </c>
      <c r="M1690" s="29">
        <v>528</v>
      </c>
      <c r="N1690" s="28">
        <f t="shared" si="73"/>
        <v>529</v>
      </c>
      <c r="O1690" s="129"/>
      <c r="P1690" s="129"/>
    </row>
    <row r="1691" spans="1:16" x14ac:dyDescent="0.2">
      <c r="D1691" s="23" t="s">
        <v>3794</v>
      </c>
      <c r="E1691" s="24">
        <v>0.115</v>
      </c>
      <c r="F1691" s="25" t="s">
        <v>129</v>
      </c>
      <c r="G1691" s="26" t="s">
        <v>129</v>
      </c>
      <c r="K1691" s="28">
        <f t="shared" si="72"/>
        <v>0</v>
      </c>
      <c r="N1691" s="28">
        <f t="shared" si="73"/>
        <v>0</v>
      </c>
    </row>
    <row r="1692" spans="1:16" x14ac:dyDescent="0.2">
      <c r="A1692" s="24">
        <v>548</v>
      </c>
      <c r="C1692" s="68">
        <v>42997</v>
      </c>
      <c r="D1692" s="23" t="s">
        <v>445</v>
      </c>
      <c r="E1692" s="24">
        <v>13.7494</v>
      </c>
      <c r="H1692" s="25">
        <v>1200</v>
      </c>
      <c r="I1692" s="27">
        <v>1.5</v>
      </c>
      <c r="J1692" s="27">
        <v>35660</v>
      </c>
      <c r="K1692" s="28">
        <f t="shared" si="72"/>
        <v>101890</v>
      </c>
      <c r="L1692" s="29">
        <v>65000</v>
      </c>
      <c r="M1692" s="29">
        <v>260</v>
      </c>
      <c r="N1692" s="28">
        <f t="shared" si="73"/>
        <v>261.5</v>
      </c>
    </row>
    <row r="1693" spans="1:16" x14ac:dyDescent="0.2">
      <c r="D1693" s="23" t="s">
        <v>446</v>
      </c>
      <c r="E1693" s="24">
        <v>7.4523999999999999</v>
      </c>
      <c r="F1693" s="25" t="s">
        <v>129</v>
      </c>
      <c r="G1693" s="26" t="s">
        <v>129</v>
      </c>
      <c r="K1693" s="28">
        <f t="shared" si="72"/>
        <v>0</v>
      </c>
      <c r="N1693" s="28">
        <f t="shared" si="73"/>
        <v>0</v>
      </c>
    </row>
    <row r="1694" spans="1:16" x14ac:dyDescent="0.2">
      <c r="D1694" s="23" t="s">
        <v>447</v>
      </c>
      <c r="E1694" s="24">
        <v>1.242</v>
      </c>
      <c r="F1694" s="25" t="s">
        <v>129</v>
      </c>
      <c r="G1694" s="26" t="s">
        <v>129</v>
      </c>
      <c r="K1694" s="28">
        <f t="shared" si="72"/>
        <v>0</v>
      </c>
      <c r="N1694" s="28">
        <f t="shared" si="73"/>
        <v>0</v>
      </c>
    </row>
    <row r="1695" spans="1:16" x14ac:dyDescent="0.2">
      <c r="A1695" s="24">
        <v>549</v>
      </c>
      <c r="C1695" s="68">
        <v>42997</v>
      </c>
      <c r="D1695" s="23" t="s">
        <v>3797</v>
      </c>
      <c r="E1695" s="24" t="s">
        <v>3798</v>
      </c>
      <c r="F1695" s="25" t="s">
        <v>3799</v>
      </c>
      <c r="G1695" s="26" t="s">
        <v>3800</v>
      </c>
      <c r="H1695" s="25">
        <v>3010</v>
      </c>
      <c r="I1695" s="27">
        <v>0.5</v>
      </c>
      <c r="J1695" s="27">
        <v>36420</v>
      </c>
      <c r="K1695" s="28">
        <f t="shared" si="72"/>
        <v>104060</v>
      </c>
      <c r="L1695" s="29">
        <v>115000</v>
      </c>
      <c r="M1695" s="29">
        <v>460</v>
      </c>
      <c r="N1695" s="28">
        <f t="shared" si="73"/>
        <v>460.5</v>
      </c>
    </row>
    <row r="1696" spans="1:16" x14ac:dyDescent="0.2">
      <c r="A1696" s="24">
        <v>550</v>
      </c>
      <c r="C1696" s="68">
        <v>42997</v>
      </c>
      <c r="D1696" s="23" t="s">
        <v>3801</v>
      </c>
      <c r="E1696" s="24">
        <v>0.8861</v>
      </c>
      <c r="F1696" s="25" t="s">
        <v>3802</v>
      </c>
      <c r="G1696" s="26" t="s">
        <v>3294</v>
      </c>
      <c r="H1696" s="25">
        <v>1060</v>
      </c>
      <c r="I1696" s="27">
        <v>0.5</v>
      </c>
      <c r="J1696" s="27">
        <v>32880</v>
      </c>
      <c r="K1696" s="28">
        <f t="shared" si="72"/>
        <v>93940</v>
      </c>
      <c r="L1696" s="29">
        <v>100</v>
      </c>
      <c r="M1696" s="29">
        <v>4</v>
      </c>
      <c r="N1696" s="28">
        <f t="shared" si="73"/>
        <v>4.5</v>
      </c>
    </row>
    <row r="1697" spans="1:15" x14ac:dyDescent="0.2">
      <c r="A1697" s="24" t="s">
        <v>3803</v>
      </c>
      <c r="C1697" s="68">
        <v>42997</v>
      </c>
      <c r="D1697" s="23" t="s">
        <v>3804</v>
      </c>
      <c r="E1697" s="24">
        <v>0.17649999999999999</v>
      </c>
      <c r="F1697" s="25" t="s">
        <v>3805</v>
      </c>
      <c r="G1697" s="26" t="s">
        <v>3806</v>
      </c>
      <c r="H1697" s="25">
        <v>3010</v>
      </c>
      <c r="I1697" s="27">
        <v>0.5</v>
      </c>
      <c r="J1697" s="27">
        <v>13830</v>
      </c>
      <c r="K1697" s="28">
        <f t="shared" si="72"/>
        <v>39510</v>
      </c>
      <c r="N1697" s="28">
        <f t="shared" si="73"/>
        <v>0.5</v>
      </c>
    </row>
    <row r="1698" spans="1:15" x14ac:dyDescent="0.2">
      <c r="A1698" s="24">
        <v>551</v>
      </c>
      <c r="C1698" s="68">
        <v>42997</v>
      </c>
      <c r="D1698" s="23" t="s">
        <v>3807</v>
      </c>
      <c r="E1698" s="24">
        <v>5.0199999999999996</v>
      </c>
      <c r="F1698" s="25" t="s">
        <v>3808</v>
      </c>
      <c r="G1698" s="26" t="s">
        <v>3809</v>
      </c>
      <c r="H1698" s="25">
        <v>1030</v>
      </c>
      <c r="I1698" s="27">
        <v>1</v>
      </c>
      <c r="J1698" s="27">
        <v>56220</v>
      </c>
      <c r="K1698" s="28">
        <f t="shared" si="72"/>
        <v>160630</v>
      </c>
      <c r="L1698" s="29">
        <v>232500</v>
      </c>
      <c r="M1698" s="29">
        <v>930</v>
      </c>
      <c r="N1698" s="28">
        <f t="shared" si="73"/>
        <v>931</v>
      </c>
    </row>
    <row r="1699" spans="1:15" x14ac:dyDescent="0.2">
      <c r="D1699" s="23" t="s">
        <v>3810</v>
      </c>
      <c r="E1699" s="24">
        <v>6.0010000000000003</v>
      </c>
      <c r="F1699" s="25" t="s">
        <v>129</v>
      </c>
      <c r="G1699" s="26" t="s">
        <v>129</v>
      </c>
      <c r="K1699" s="28">
        <f t="shared" si="72"/>
        <v>0</v>
      </c>
      <c r="N1699" s="28">
        <f t="shared" si="73"/>
        <v>0</v>
      </c>
    </row>
    <row r="1700" spans="1:15" x14ac:dyDescent="0.2">
      <c r="A1700" s="24" t="s">
        <v>3811</v>
      </c>
      <c r="C1700" s="68">
        <v>42997</v>
      </c>
      <c r="D1700" s="23" t="s">
        <v>3812</v>
      </c>
      <c r="E1700" s="24">
        <v>0.3659</v>
      </c>
      <c r="F1700" s="25" t="s">
        <v>3813</v>
      </c>
      <c r="G1700" s="26" t="s">
        <v>3806</v>
      </c>
      <c r="H1700" s="25">
        <v>3010</v>
      </c>
      <c r="I1700" s="27">
        <v>0.5</v>
      </c>
      <c r="J1700" s="27">
        <v>48540</v>
      </c>
      <c r="K1700" s="28">
        <f t="shared" si="72"/>
        <v>138690</v>
      </c>
      <c r="N1700" s="28">
        <f t="shared" si="73"/>
        <v>0.5</v>
      </c>
    </row>
    <row r="1701" spans="1:15" x14ac:dyDescent="0.2">
      <c r="A1701" s="24" t="s">
        <v>3814</v>
      </c>
      <c r="C1701" s="68">
        <v>42998</v>
      </c>
      <c r="D1701" s="23" t="s">
        <v>3815</v>
      </c>
      <c r="E1701" s="24">
        <v>67.0471</v>
      </c>
      <c r="F1701" s="25" t="s">
        <v>3816</v>
      </c>
      <c r="G1701" s="26" t="s">
        <v>3817</v>
      </c>
      <c r="H1701" s="25">
        <v>1030</v>
      </c>
      <c r="I1701" s="27">
        <v>0.5</v>
      </c>
      <c r="J1701" s="27">
        <v>103350</v>
      </c>
      <c r="K1701" s="28">
        <f t="shared" si="72"/>
        <v>295290</v>
      </c>
      <c r="N1701" s="28">
        <f t="shared" si="73"/>
        <v>0.5</v>
      </c>
    </row>
    <row r="1702" spans="1:15" x14ac:dyDescent="0.2">
      <c r="A1702" s="24" t="s">
        <v>3818</v>
      </c>
      <c r="C1702" s="68">
        <v>42998</v>
      </c>
      <c r="D1702" s="23" t="s">
        <v>3815</v>
      </c>
      <c r="E1702" s="24">
        <v>67.0471</v>
      </c>
      <c r="F1702" s="25" t="s">
        <v>3819</v>
      </c>
      <c r="G1702" s="26" t="s">
        <v>3820</v>
      </c>
      <c r="H1702" s="25">
        <v>1030</v>
      </c>
      <c r="I1702" s="27">
        <v>0.5</v>
      </c>
      <c r="J1702" s="27">
        <v>103350</v>
      </c>
      <c r="K1702" s="28">
        <f t="shared" si="72"/>
        <v>295290</v>
      </c>
      <c r="N1702" s="28">
        <f t="shared" si="73"/>
        <v>0.5</v>
      </c>
    </row>
    <row r="1703" spans="1:15" x14ac:dyDescent="0.2">
      <c r="A1703" s="24" t="s">
        <v>3821</v>
      </c>
      <c r="C1703" s="68">
        <v>42998</v>
      </c>
      <c r="D1703" s="23" t="s">
        <v>3822</v>
      </c>
      <c r="E1703" s="24">
        <v>94.884</v>
      </c>
      <c r="F1703" s="25" t="s">
        <v>3824</v>
      </c>
      <c r="G1703" s="26" t="s">
        <v>3817</v>
      </c>
      <c r="H1703" s="25">
        <v>1030</v>
      </c>
      <c r="I1703" s="27">
        <v>1</v>
      </c>
      <c r="J1703" s="27">
        <v>235920</v>
      </c>
      <c r="K1703" s="28">
        <f t="shared" si="72"/>
        <v>674060</v>
      </c>
      <c r="N1703" s="28">
        <f t="shared" si="73"/>
        <v>1</v>
      </c>
    </row>
    <row r="1704" spans="1:15" x14ac:dyDescent="0.2">
      <c r="D1704" s="23" t="s">
        <v>3823</v>
      </c>
      <c r="E1704" s="24">
        <v>53.320599999999999</v>
      </c>
      <c r="F1704" s="25" t="s">
        <v>129</v>
      </c>
      <c r="G1704" s="26" t="s">
        <v>129</v>
      </c>
      <c r="K1704" s="28">
        <f t="shared" si="72"/>
        <v>0</v>
      </c>
      <c r="N1704" s="28">
        <f t="shared" si="73"/>
        <v>0</v>
      </c>
    </row>
    <row r="1705" spans="1:15" s="41" customFormat="1" x14ac:dyDescent="0.2">
      <c r="A1705" s="40" t="s">
        <v>3825</v>
      </c>
      <c r="B1705" s="38"/>
      <c r="C1705" s="70">
        <v>42998</v>
      </c>
      <c r="D1705" s="39" t="s">
        <v>3826</v>
      </c>
      <c r="E1705" s="40">
        <v>0.69</v>
      </c>
      <c r="F1705" s="41" t="s">
        <v>3827</v>
      </c>
      <c r="G1705" s="42" t="s">
        <v>3828</v>
      </c>
      <c r="H1705" s="41">
        <v>1180</v>
      </c>
      <c r="I1705" s="43">
        <v>0.5</v>
      </c>
      <c r="J1705" s="43">
        <v>21440</v>
      </c>
      <c r="K1705" s="44">
        <f t="shared" si="72"/>
        <v>61260</v>
      </c>
      <c r="L1705" s="45"/>
      <c r="M1705" s="45"/>
      <c r="N1705" s="44">
        <f t="shared" si="73"/>
        <v>0.5</v>
      </c>
      <c r="O1705" s="37"/>
    </row>
    <row r="1706" spans="1:15" x14ac:dyDescent="0.2">
      <c r="B1706" s="53"/>
      <c r="N1706" s="28">
        <f>SUM(N1675:N1705)</f>
        <v>4583.72</v>
      </c>
      <c r="O1706" s="62">
        <v>64688</v>
      </c>
    </row>
    <row r="1708" spans="1:15" x14ac:dyDescent="0.2">
      <c r="A1708" s="24">
        <v>552</v>
      </c>
      <c r="B1708" s="22" t="s">
        <v>145</v>
      </c>
      <c r="C1708" s="68">
        <v>42998</v>
      </c>
      <c r="D1708" s="23" t="s">
        <v>3829</v>
      </c>
      <c r="E1708" s="24">
        <v>0.61329999999999996</v>
      </c>
      <c r="F1708" s="25" t="s">
        <v>3830</v>
      </c>
      <c r="G1708" s="26" t="s">
        <v>3831</v>
      </c>
      <c r="H1708" s="25">
        <v>3010</v>
      </c>
      <c r="I1708" s="27">
        <v>0.5</v>
      </c>
      <c r="J1708" s="27">
        <v>42420</v>
      </c>
      <c r="K1708" s="28">
        <f t="shared" si="72"/>
        <v>121200</v>
      </c>
      <c r="L1708" s="29">
        <v>77500</v>
      </c>
      <c r="M1708" s="29">
        <v>310</v>
      </c>
      <c r="N1708" s="28">
        <f t="shared" si="73"/>
        <v>310.5</v>
      </c>
    </row>
    <row r="1709" spans="1:15" x14ac:dyDescent="0.2">
      <c r="A1709" s="24">
        <v>553</v>
      </c>
      <c r="B1709" s="22" t="s">
        <v>145</v>
      </c>
      <c r="C1709" s="68">
        <v>42998</v>
      </c>
      <c r="D1709" s="23" t="s">
        <v>3832</v>
      </c>
      <c r="E1709" s="24">
        <v>1.3180000000000001</v>
      </c>
      <c r="F1709" s="25" t="s">
        <v>3833</v>
      </c>
      <c r="G1709" s="26" t="s">
        <v>3834</v>
      </c>
      <c r="H1709" s="25">
        <v>3010</v>
      </c>
      <c r="I1709" s="27">
        <v>0.5</v>
      </c>
      <c r="J1709" s="27">
        <v>66080</v>
      </c>
      <c r="K1709" s="28">
        <f t="shared" si="72"/>
        <v>188800</v>
      </c>
      <c r="L1709" s="29">
        <v>166433.20000000001</v>
      </c>
      <c r="M1709" s="29">
        <v>666</v>
      </c>
      <c r="N1709" s="28">
        <f t="shared" si="73"/>
        <v>666.5</v>
      </c>
    </row>
    <row r="1710" spans="1:15" x14ac:dyDescent="0.2">
      <c r="A1710" s="24">
        <v>554</v>
      </c>
      <c r="B1710" s="22" t="s">
        <v>145</v>
      </c>
      <c r="C1710" s="68">
        <v>42998</v>
      </c>
      <c r="D1710" s="23" t="s">
        <v>3835</v>
      </c>
      <c r="E1710" s="24" t="s">
        <v>3836</v>
      </c>
      <c r="F1710" s="25" t="s">
        <v>3837</v>
      </c>
      <c r="G1710" s="26" t="s">
        <v>3838</v>
      </c>
      <c r="H1710" s="25">
        <v>3010</v>
      </c>
      <c r="I1710" s="27">
        <v>0.5</v>
      </c>
      <c r="J1710" s="27">
        <v>27370</v>
      </c>
      <c r="K1710" s="28">
        <f t="shared" si="72"/>
        <v>78200</v>
      </c>
      <c r="L1710" s="29">
        <v>60000</v>
      </c>
      <c r="M1710" s="29">
        <v>240</v>
      </c>
      <c r="N1710" s="28">
        <f t="shared" si="73"/>
        <v>240.5</v>
      </c>
    </row>
    <row r="1711" spans="1:15" x14ac:dyDescent="0.2">
      <c r="A1711" s="24" t="s">
        <v>3839</v>
      </c>
      <c r="B1711" s="22" t="s">
        <v>145</v>
      </c>
      <c r="C1711" s="68">
        <v>42998</v>
      </c>
      <c r="D1711" s="23" t="s">
        <v>3840</v>
      </c>
      <c r="E1711" s="24" t="s">
        <v>3841</v>
      </c>
      <c r="F1711" s="25" t="s">
        <v>3842</v>
      </c>
      <c r="G1711" s="26" t="s">
        <v>3204</v>
      </c>
      <c r="H1711" s="25">
        <v>3010</v>
      </c>
      <c r="I1711" s="27">
        <v>0.5</v>
      </c>
      <c r="J1711" s="27">
        <v>44330</v>
      </c>
      <c r="K1711" s="28">
        <f t="shared" si="72"/>
        <v>126660</v>
      </c>
      <c r="N1711" s="28">
        <f t="shared" si="73"/>
        <v>0.5</v>
      </c>
    </row>
    <row r="1712" spans="1:15" x14ac:dyDescent="0.2">
      <c r="A1712" s="24">
        <v>555</v>
      </c>
      <c r="C1712" s="68">
        <v>42998</v>
      </c>
      <c r="D1712" s="23" t="s">
        <v>3843</v>
      </c>
      <c r="E1712" s="24">
        <v>2.4361999999999999</v>
      </c>
      <c r="F1712" s="25" t="s">
        <v>3844</v>
      </c>
      <c r="G1712" s="26" t="s">
        <v>3845</v>
      </c>
      <c r="H1712" s="25">
        <v>3010</v>
      </c>
      <c r="I1712" s="27">
        <v>1</v>
      </c>
      <c r="J1712" s="27">
        <v>14350</v>
      </c>
      <c r="K1712" s="28">
        <f t="shared" si="72"/>
        <v>41000</v>
      </c>
      <c r="L1712" s="29">
        <v>29100</v>
      </c>
      <c r="M1712" s="29">
        <v>116.4</v>
      </c>
      <c r="N1712" s="28">
        <f t="shared" si="73"/>
        <v>117.4</v>
      </c>
    </row>
    <row r="1713" spans="1:15" x14ac:dyDescent="0.2">
      <c r="A1713" s="24">
        <v>556</v>
      </c>
      <c r="C1713" s="68">
        <v>42999</v>
      </c>
      <c r="D1713" s="23" t="s">
        <v>3846</v>
      </c>
      <c r="E1713" s="24">
        <v>0.50509999999999999</v>
      </c>
      <c r="F1713" s="25" t="s">
        <v>3847</v>
      </c>
      <c r="G1713" s="26" t="s">
        <v>3848</v>
      </c>
      <c r="H1713" s="25">
        <v>1090</v>
      </c>
      <c r="I1713" s="27">
        <v>0.5</v>
      </c>
      <c r="J1713" s="27">
        <v>37230</v>
      </c>
      <c r="K1713" s="28">
        <f t="shared" si="72"/>
        <v>106370</v>
      </c>
      <c r="L1713" s="29">
        <v>123000</v>
      </c>
      <c r="M1713" s="29">
        <v>492</v>
      </c>
      <c r="N1713" s="28">
        <f t="shared" si="73"/>
        <v>492.5</v>
      </c>
    </row>
    <row r="1714" spans="1:15" x14ac:dyDescent="0.2">
      <c r="A1714" s="24" t="s">
        <v>3849</v>
      </c>
      <c r="C1714" s="68">
        <v>42999</v>
      </c>
      <c r="D1714" s="23" t="s">
        <v>3850</v>
      </c>
      <c r="E1714" s="24">
        <v>59</v>
      </c>
      <c r="F1714" s="25" t="s">
        <v>3851</v>
      </c>
      <c r="G1714" s="26" t="s">
        <v>3852</v>
      </c>
      <c r="H1714" s="25">
        <v>1090</v>
      </c>
      <c r="I1714" s="27">
        <v>0.5</v>
      </c>
      <c r="J1714" s="27">
        <v>84950</v>
      </c>
      <c r="K1714" s="28">
        <f t="shared" si="72"/>
        <v>242710</v>
      </c>
      <c r="N1714" s="28">
        <f t="shared" si="73"/>
        <v>0.5</v>
      </c>
    </row>
    <row r="1715" spans="1:15" s="41" customFormat="1" x14ac:dyDescent="0.2">
      <c r="A1715" s="40">
        <v>557</v>
      </c>
      <c r="B1715" s="38"/>
      <c r="C1715" s="70">
        <v>42999</v>
      </c>
      <c r="D1715" s="39" t="s">
        <v>3378</v>
      </c>
      <c r="E1715" s="40">
        <v>0.115</v>
      </c>
      <c r="F1715" s="41" t="s">
        <v>3387</v>
      </c>
      <c r="G1715" s="42" t="s">
        <v>3853</v>
      </c>
      <c r="H1715" s="41">
        <v>1210</v>
      </c>
      <c r="I1715" s="43">
        <v>0.5</v>
      </c>
      <c r="J1715" s="43">
        <v>110</v>
      </c>
      <c r="K1715" s="44">
        <f t="shared" si="72"/>
        <v>310</v>
      </c>
      <c r="L1715" s="45">
        <v>400</v>
      </c>
      <c r="M1715" s="45">
        <v>1.6</v>
      </c>
      <c r="N1715" s="44">
        <f t="shared" si="73"/>
        <v>2.1</v>
      </c>
      <c r="O1715" s="37"/>
    </row>
    <row r="1716" spans="1:15" x14ac:dyDescent="0.2">
      <c r="N1716" s="28">
        <f>SUM(N1708:N1715)</f>
        <v>1830.5</v>
      </c>
      <c r="O1716" s="62">
        <v>64731</v>
      </c>
    </row>
    <row r="1718" spans="1:15" x14ac:dyDescent="0.2">
      <c r="A1718" s="24" t="s">
        <v>3854</v>
      </c>
      <c r="C1718" s="68">
        <v>43000</v>
      </c>
      <c r="D1718" s="23" t="s">
        <v>3855</v>
      </c>
      <c r="E1718" s="24">
        <v>0.74299999999999999</v>
      </c>
      <c r="F1718" s="25" t="s">
        <v>3856</v>
      </c>
      <c r="G1718" s="26" t="s">
        <v>3857</v>
      </c>
      <c r="H1718" s="25">
        <v>1100</v>
      </c>
      <c r="I1718" s="27">
        <v>0.5</v>
      </c>
      <c r="J1718" s="27">
        <v>31570</v>
      </c>
      <c r="K1718" s="28">
        <f t="shared" si="72"/>
        <v>90200</v>
      </c>
      <c r="N1718" s="28">
        <f t="shared" si="73"/>
        <v>0.5</v>
      </c>
    </row>
    <row r="1719" spans="1:15" x14ac:dyDescent="0.2">
      <c r="A1719" s="24" t="s">
        <v>3858</v>
      </c>
      <c r="C1719" s="68">
        <v>43000</v>
      </c>
      <c r="D1719" s="23" t="s">
        <v>3859</v>
      </c>
      <c r="E1719" s="24">
        <v>3</v>
      </c>
      <c r="F1719" s="25" t="s">
        <v>3860</v>
      </c>
      <c r="G1719" s="26" t="s">
        <v>3861</v>
      </c>
      <c r="H1719" s="25">
        <v>1220</v>
      </c>
      <c r="I1719" s="27">
        <v>0.5</v>
      </c>
      <c r="J1719" s="27">
        <v>29740</v>
      </c>
      <c r="K1719" s="28">
        <f t="shared" si="72"/>
        <v>84970</v>
      </c>
      <c r="N1719" s="28">
        <f t="shared" si="73"/>
        <v>0.5</v>
      </c>
    </row>
    <row r="1720" spans="1:15" x14ac:dyDescent="0.2">
      <c r="A1720" s="24">
        <v>559</v>
      </c>
      <c r="C1720" s="68">
        <v>43000</v>
      </c>
      <c r="D1720" s="23" t="s">
        <v>3859</v>
      </c>
      <c r="E1720" s="24">
        <v>3</v>
      </c>
      <c r="F1720" s="25" t="s">
        <v>3862</v>
      </c>
      <c r="G1720" s="26" t="s">
        <v>3863</v>
      </c>
      <c r="H1720" s="25">
        <v>1220</v>
      </c>
      <c r="I1720" s="27">
        <v>0.5</v>
      </c>
      <c r="J1720" s="27">
        <v>29740</v>
      </c>
      <c r="K1720" s="28">
        <f t="shared" si="72"/>
        <v>84970</v>
      </c>
      <c r="L1720" s="29">
        <v>76473</v>
      </c>
      <c r="M1720" s="29">
        <v>305.89</v>
      </c>
      <c r="N1720" s="28">
        <f t="shared" si="73"/>
        <v>306.39</v>
      </c>
    </row>
    <row r="1721" spans="1:15" x14ac:dyDescent="0.2">
      <c r="A1721" s="24">
        <v>560</v>
      </c>
      <c r="C1721" s="68">
        <v>43000</v>
      </c>
      <c r="D1721" s="23" t="s">
        <v>3859</v>
      </c>
      <c r="E1721" s="24">
        <v>3</v>
      </c>
      <c r="F1721" s="25" t="s">
        <v>3863</v>
      </c>
      <c r="G1721" s="26" t="s">
        <v>3864</v>
      </c>
      <c r="H1721" s="25">
        <v>1220</v>
      </c>
      <c r="I1721" s="27">
        <v>0.5</v>
      </c>
      <c r="J1721" s="27">
        <v>29740</v>
      </c>
      <c r="K1721" s="28">
        <f t="shared" si="72"/>
        <v>84970</v>
      </c>
      <c r="L1721" s="29">
        <v>117500</v>
      </c>
      <c r="M1721" s="29">
        <v>470</v>
      </c>
      <c r="N1721" s="28">
        <f t="shared" si="73"/>
        <v>470.5</v>
      </c>
    </row>
    <row r="1722" spans="1:15" x14ac:dyDescent="0.2">
      <c r="A1722" s="24" t="s">
        <v>3865</v>
      </c>
      <c r="C1722" s="68">
        <v>43003</v>
      </c>
      <c r="D1722" s="23" t="s">
        <v>3866</v>
      </c>
      <c r="E1722" s="24">
        <v>0.25</v>
      </c>
      <c r="F1722" s="25" t="s">
        <v>3867</v>
      </c>
      <c r="G1722" s="26" t="s">
        <v>3868</v>
      </c>
      <c r="H1722" s="25">
        <v>1110</v>
      </c>
      <c r="I1722" s="27">
        <v>0.5</v>
      </c>
      <c r="J1722" s="27">
        <v>11570</v>
      </c>
      <c r="K1722" s="28">
        <f t="shared" si="72"/>
        <v>33060</v>
      </c>
      <c r="N1722" s="28">
        <f t="shared" si="73"/>
        <v>0.5</v>
      </c>
    </row>
    <row r="1723" spans="1:15" x14ac:dyDescent="0.2">
      <c r="A1723" s="24">
        <v>561</v>
      </c>
      <c r="C1723" s="68">
        <v>43003</v>
      </c>
      <c r="D1723" s="23" t="s">
        <v>3869</v>
      </c>
      <c r="E1723" s="24">
        <v>2.6425999999999998</v>
      </c>
      <c r="F1723" s="25" t="s">
        <v>3870</v>
      </c>
      <c r="G1723" s="26" t="s">
        <v>3871</v>
      </c>
      <c r="H1723" s="25">
        <v>3010</v>
      </c>
      <c r="I1723" s="27">
        <v>0.5</v>
      </c>
      <c r="J1723" s="27">
        <v>137200</v>
      </c>
      <c r="K1723" s="28">
        <f t="shared" si="72"/>
        <v>392000</v>
      </c>
      <c r="L1723" s="29">
        <v>225000</v>
      </c>
      <c r="M1723" s="29">
        <v>900</v>
      </c>
      <c r="N1723" s="28">
        <f t="shared" si="73"/>
        <v>900.5</v>
      </c>
    </row>
    <row r="1724" spans="1:15" x14ac:dyDescent="0.2">
      <c r="A1724" s="24" t="s">
        <v>3872</v>
      </c>
      <c r="C1724" s="68">
        <v>43003</v>
      </c>
      <c r="D1724" s="23" t="s">
        <v>3873</v>
      </c>
      <c r="E1724" s="24">
        <v>2.585</v>
      </c>
      <c r="F1724" s="25" t="s">
        <v>3874</v>
      </c>
      <c r="G1724" s="26" t="s">
        <v>3875</v>
      </c>
      <c r="H1724" s="25">
        <v>1200</v>
      </c>
      <c r="I1724" s="27">
        <v>0.5</v>
      </c>
      <c r="J1724" s="27">
        <v>28580</v>
      </c>
      <c r="K1724" s="28">
        <f t="shared" si="72"/>
        <v>81660</v>
      </c>
      <c r="N1724" s="28">
        <f t="shared" si="73"/>
        <v>0.5</v>
      </c>
    </row>
    <row r="1725" spans="1:15" x14ac:dyDescent="0.2">
      <c r="A1725" s="24">
        <v>562</v>
      </c>
      <c r="C1725" s="68">
        <v>43003</v>
      </c>
      <c r="D1725" s="23" t="s">
        <v>3876</v>
      </c>
      <c r="E1725" s="24">
        <v>0.18090000000000001</v>
      </c>
      <c r="F1725" s="25" t="s">
        <v>3878</v>
      </c>
      <c r="G1725" s="26" t="s">
        <v>3879</v>
      </c>
      <c r="H1725" s="25">
        <v>3010</v>
      </c>
      <c r="I1725" s="27">
        <v>1</v>
      </c>
      <c r="J1725" s="27">
        <v>46600</v>
      </c>
      <c r="K1725" s="28">
        <f t="shared" si="72"/>
        <v>133140</v>
      </c>
      <c r="L1725" s="29">
        <v>160000</v>
      </c>
      <c r="M1725" s="29">
        <v>640</v>
      </c>
      <c r="N1725" s="28">
        <f t="shared" si="73"/>
        <v>641</v>
      </c>
    </row>
    <row r="1726" spans="1:15" x14ac:dyDescent="0.2">
      <c r="D1726" s="23" t="s">
        <v>3877</v>
      </c>
      <c r="E1726" s="24">
        <v>0.31469999999999998</v>
      </c>
      <c r="F1726" s="25" t="s">
        <v>129</v>
      </c>
      <c r="G1726" s="26" t="s">
        <v>129</v>
      </c>
      <c r="K1726" s="28">
        <f t="shared" si="72"/>
        <v>0</v>
      </c>
      <c r="N1726" s="28">
        <f t="shared" si="73"/>
        <v>0</v>
      </c>
    </row>
    <row r="1727" spans="1:15" s="41" customFormat="1" x14ac:dyDescent="0.2">
      <c r="A1727" s="40">
        <v>563</v>
      </c>
      <c r="B1727" s="38"/>
      <c r="C1727" s="70">
        <v>43003</v>
      </c>
      <c r="D1727" s="39" t="s">
        <v>3880</v>
      </c>
      <c r="E1727" s="40">
        <v>2.0886999999999998</v>
      </c>
      <c r="F1727" s="41" t="s">
        <v>3881</v>
      </c>
      <c r="G1727" s="42" t="s">
        <v>3882</v>
      </c>
      <c r="H1727" s="41">
        <v>3010</v>
      </c>
      <c r="I1727" s="43">
        <v>0.5</v>
      </c>
      <c r="J1727" s="43">
        <v>44680</v>
      </c>
      <c r="K1727" s="44">
        <f t="shared" si="72"/>
        <v>127660</v>
      </c>
      <c r="L1727" s="45">
        <v>125000</v>
      </c>
      <c r="M1727" s="45">
        <v>500</v>
      </c>
      <c r="N1727" s="44">
        <f t="shared" si="73"/>
        <v>500.5</v>
      </c>
      <c r="O1727" s="37"/>
    </row>
    <row r="1728" spans="1:15" x14ac:dyDescent="0.2">
      <c r="N1728" s="28">
        <f>SUM(N1718:N1727)</f>
        <v>2820.89</v>
      </c>
      <c r="O1728" s="62">
        <v>64741</v>
      </c>
    </row>
    <row r="1730" spans="1:15" x14ac:dyDescent="0.2">
      <c r="A1730" s="24" t="s">
        <v>3886</v>
      </c>
      <c r="C1730" s="68">
        <v>43003</v>
      </c>
      <c r="D1730" s="23" t="s">
        <v>3887</v>
      </c>
      <c r="E1730" s="24">
        <v>6.9980000000000002</v>
      </c>
      <c r="F1730" s="25" t="s">
        <v>3888</v>
      </c>
      <c r="G1730" s="26" t="s">
        <v>3889</v>
      </c>
      <c r="H1730" s="25">
        <v>1120</v>
      </c>
      <c r="I1730" s="27">
        <v>0.5</v>
      </c>
      <c r="J1730" s="27">
        <v>31330</v>
      </c>
      <c r="K1730" s="28">
        <f t="shared" si="72"/>
        <v>89510</v>
      </c>
      <c r="N1730" s="28">
        <f t="shared" si="73"/>
        <v>0.5</v>
      </c>
      <c r="O1730" s="92"/>
    </row>
    <row r="1731" spans="1:15" x14ac:dyDescent="0.2">
      <c r="A1731" s="24">
        <v>564</v>
      </c>
      <c r="C1731" s="68">
        <v>43003</v>
      </c>
      <c r="D1731" s="23" t="s">
        <v>3883</v>
      </c>
      <c r="E1731" s="24">
        <v>0.17219999999999999</v>
      </c>
      <c r="F1731" s="25" t="s">
        <v>3884</v>
      </c>
      <c r="G1731" s="26" t="s">
        <v>3885</v>
      </c>
      <c r="H1731" s="25">
        <v>3010</v>
      </c>
      <c r="I1731" s="27">
        <v>0.5</v>
      </c>
      <c r="J1731" s="27">
        <v>19710</v>
      </c>
      <c r="K1731" s="28">
        <f t="shared" si="72"/>
        <v>56310</v>
      </c>
      <c r="L1731" s="29">
        <v>34000</v>
      </c>
      <c r="M1731" s="29">
        <v>136</v>
      </c>
      <c r="N1731" s="28">
        <f t="shared" si="73"/>
        <v>136.5</v>
      </c>
    </row>
    <row r="1732" spans="1:15" x14ac:dyDescent="0.2">
      <c r="A1732" s="24">
        <v>565</v>
      </c>
      <c r="B1732" s="22" t="s">
        <v>145</v>
      </c>
      <c r="C1732" s="68">
        <v>43003</v>
      </c>
      <c r="D1732" s="23" t="s">
        <v>3890</v>
      </c>
      <c r="E1732" s="24">
        <v>19.034500000000001</v>
      </c>
      <c r="F1732" s="25" t="s">
        <v>3891</v>
      </c>
      <c r="G1732" s="26" t="s">
        <v>3892</v>
      </c>
      <c r="H1732" s="25">
        <v>1140</v>
      </c>
      <c r="I1732" s="27">
        <v>0.5</v>
      </c>
      <c r="J1732" s="27">
        <v>4000</v>
      </c>
      <c r="K1732" s="28">
        <f t="shared" si="72"/>
        <v>11430</v>
      </c>
      <c r="L1732" s="29">
        <v>1764.14</v>
      </c>
      <c r="M1732" s="29">
        <v>7.06</v>
      </c>
      <c r="N1732" s="28">
        <f t="shared" si="73"/>
        <v>7.56</v>
      </c>
    </row>
    <row r="1733" spans="1:15" x14ac:dyDescent="0.2">
      <c r="A1733" s="24">
        <v>566</v>
      </c>
      <c r="B1733" s="22" t="s">
        <v>145</v>
      </c>
      <c r="C1733" s="68">
        <v>43003</v>
      </c>
      <c r="D1733" s="23" t="s">
        <v>3893</v>
      </c>
      <c r="F1733" s="25" t="s">
        <v>3891</v>
      </c>
      <c r="G1733" s="26" t="s">
        <v>3892</v>
      </c>
      <c r="H1733" s="25">
        <v>1140</v>
      </c>
      <c r="I1733" s="27">
        <v>0.5</v>
      </c>
      <c r="J1733" s="27">
        <v>8290</v>
      </c>
      <c r="K1733" s="28">
        <f t="shared" si="72"/>
        <v>23690</v>
      </c>
      <c r="L1733" s="29">
        <v>2779.82</v>
      </c>
      <c r="M1733" s="29">
        <v>11.12</v>
      </c>
      <c r="N1733" s="28">
        <f t="shared" si="73"/>
        <v>11.62</v>
      </c>
    </row>
    <row r="1734" spans="1:15" x14ac:dyDescent="0.2">
      <c r="A1734" s="24" t="s">
        <v>3894</v>
      </c>
      <c r="C1734" s="68">
        <v>43003</v>
      </c>
      <c r="D1734" s="23" t="s">
        <v>3895</v>
      </c>
      <c r="E1734" s="24">
        <v>9.1700000000000004E-2</v>
      </c>
      <c r="F1734" s="25" t="s">
        <v>3897</v>
      </c>
      <c r="G1734" s="26" t="s">
        <v>3898</v>
      </c>
      <c r="H1734" s="25">
        <v>1190</v>
      </c>
      <c r="I1734" s="27">
        <v>1</v>
      </c>
      <c r="J1734" s="27">
        <v>14770</v>
      </c>
      <c r="K1734" s="28">
        <f t="shared" si="72"/>
        <v>42200</v>
      </c>
      <c r="N1734" s="28">
        <f t="shared" si="73"/>
        <v>1</v>
      </c>
    </row>
    <row r="1735" spans="1:15" x14ac:dyDescent="0.2">
      <c r="D1735" s="23" t="s">
        <v>3896</v>
      </c>
      <c r="E1735" s="24">
        <v>0.12859999999999999</v>
      </c>
      <c r="F1735" s="25" t="s">
        <v>129</v>
      </c>
      <c r="G1735" s="26" t="s">
        <v>129</v>
      </c>
      <c r="K1735" s="28">
        <f t="shared" si="72"/>
        <v>0</v>
      </c>
      <c r="N1735" s="28">
        <f t="shared" si="73"/>
        <v>0</v>
      </c>
    </row>
    <row r="1736" spans="1:15" x14ac:dyDescent="0.2">
      <c r="A1736" s="24">
        <v>567</v>
      </c>
      <c r="C1736" s="68">
        <v>43004</v>
      </c>
      <c r="D1736" s="23" t="s">
        <v>3899</v>
      </c>
      <c r="E1736" s="24">
        <v>0.25</v>
      </c>
      <c r="F1736" s="25" t="s">
        <v>3900</v>
      </c>
      <c r="G1736" s="26" t="s">
        <v>3901</v>
      </c>
      <c r="H1736" s="25">
        <v>3010</v>
      </c>
      <c r="I1736" s="27">
        <v>0.5</v>
      </c>
      <c r="J1736" s="27">
        <v>40940</v>
      </c>
      <c r="K1736" s="28">
        <f t="shared" si="72"/>
        <v>116970</v>
      </c>
      <c r="L1736" s="29">
        <v>126500</v>
      </c>
      <c r="M1736" s="29">
        <v>506</v>
      </c>
      <c r="N1736" s="28">
        <f t="shared" si="73"/>
        <v>506.5</v>
      </c>
    </row>
    <row r="1737" spans="1:15" x14ac:dyDescent="0.2">
      <c r="A1737" s="24">
        <v>568</v>
      </c>
      <c r="C1737" s="68">
        <v>43004</v>
      </c>
      <c r="D1737" s="23" t="s">
        <v>3902</v>
      </c>
      <c r="E1737" s="24">
        <v>9.4E-2</v>
      </c>
      <c r="F1737" s="25" t="s">
        <v>3903</v>
      </c>
      <c r="G1737" s="26" t="s">
        <v>391</v>
      </c>
      <c r="H1737" s="25">
        <v>3010</v>
      </c>
      <c r="I1737" s="27">
        <v>0.5</v>
      </c>
      <c r="J1737" s="27">
        <v>10880</v>
      </c>
      <c r="K1737" s="28">
        <f t="shared" si="72"/>
        <v>31090</v>
      </c>
      <c r="L1737" s="29">
        <v>5000</v>
      </c>
      <c r="M1737" s="29">
        <v>20</v>
      </c>
      <c r="N1737" s="28">
        <f t="shared" si="73"/>
        <v>20.5</v>
      </c>
    </row>
    <row r="1738" spans="1:15" x14ac:dyDescent="0.2">
      <c r="A1738" s="24">
        <v>569</v>
      </c>
      <c r="C1738" s="68">
        <v>43004</v>
      </c>
      <c r="D1738" s="23" t="s">
        <v>3904</v>
      </c>
      <c r="E1738" s="24">
        <v>5.0010000000000003</v>
      </c>
      <c r="F1738" s="25" t="s">
        <v>3905</v>
      </c>
      <c r="G1738" s="26" t="s">
        <v>3906</v>
      </c>
      <c r="H1738" s="25">
        <v>1180</v>
      </c>
      <c r="I1738" s="27">
        <v>0.5</v>
      </c>
      <c r="J1738" s="27">
        <v>19840</v>
      </c>
      <c r="K1738" s="28">
        <f t="shared" ref="K1738:K1791" si="74">ROUND(J1738/0.35,-1)</f>
        <v>56690</v>
      </c>
      <c r="L1738" s="29">
        <v>52000</v>
      </c>
      <c r="M1738" s="29">
        <v>208</v>
      </c>
      <c r="N1738" s="28">
        <f t="shared" si="73"/>
        <v>208.5</v>
      </c>
    </row>
    <row r="1739" spans="1:15" x14ac:dyDescent="0.2">
      <c r="A1739" s="24">
        <v>570</v>
      </c>
      <c r="C1739" s="68">
        <v>43004</v>
      </c>
      <c r="D1739" s="23" t="s">
        <v>3907</v>
      </c>
      <c r="E1739" s="24">
        <v>8.0280000000000005</v>
      </c>
      <c r="F1739" s="25" t="s">
        <v>3908</v>
      </c>
      <c r="G1739" s="26" t="s">
        <v>3909</v>
      </c>
      <c r="H1739" s="25">
        <v>1220</v>
      </c>
      <c r="I1739" s="27">
        <v>0.5</v>
      </c>
      <c r="J1739" s="27">
        <v>32940</v>
      </c>
      <c r="K1739" s="28">
        <f t="shared" si="74"/>
        <v>94110</v>
      </c>
      <c r="L1739" s="29">
        <v>145000</v>
      </c>
      <c r="M1739" s="29">
        <v>580</v>
      </c>
      <c r="N1739" s="28">
        <f t="shared" ref="N1739:N1792" si="75">SUM(I1739+M1739)</f>
        <v>580.5</v>
      </c>
    </row>
    <row r="1740" spans="1:15" x14ac:dyDescent="0.2">
      <c r="A1740" s="24">
        <v>571</v>
      </c>
      <c r="C1740" s="68">
        <v>43004</v>
      </c>
      <c r="D1740" s="23" t="s">
        <v>3910</v>
      </c>
      <c r="E1740" s="24">
        <v>0.28699999999999998</v>
      </c>
      <c r="F1740" s="25" t="s">
        <v>3911</v>
      </c>
      <c r="G1740" s="26" t="s">
        <v>3912</v>
      </c>
      <c r="H1740" s="25">
        <v>2040</v>
      </c>
      <c r="I1740" s="27">
        <v>0.5</v>
      </c>
      <c r="J1740" s="27">
        <v>21990</v>
      </c>
      <c r="K1740" s="28">
        <f t="shared" si="74"/>
        <v>62830</v>
      </c>
      <c r="L1740" s="29">
        <v>89000</v>
      </c>
      <c r="M1740" s="29">
        <v>356</v>
      </c>
      <c r="N1740" s="28">
        <f t="shared" si="75"/>
        <v>356.5</v>
      </c>
    </row>
    <row r="1741" spans="1:15" s="41" customFormat="1" x14ac:dyDescent="0.2">
      <c r="A1741" s="40">
        <v>572</v>
      </c>
      <c r="B1741" s="38"/>
      <c r="C1741" s="70">
        <v>43004</v>
      </c>
      <c r="D1741" s="39" t="s">
        <v>3913</v>
      </c>
      <c r="E1741" s="40">
        <v>2.1760000000000002</v>
      </c>
      <c r="F1741" s="41" t="s">
        <v>3914</v>
      </c>
      <c r="G1741" s="42" t="s">
        <v>3915</v>
      </c>
      <c r="H1741" s="41">
        <v>1080</v>
      </c>
      <c r="I1741" s="43">
        <v>0.5</v>
      </c>
      <c r="J1741" s="43">
        <v>3050</v>
      </c>
      <c r="K1741" s="44">
        <f t="shared" si="74"/>
        <v>8710</v>
      </c>
      <c r="L1741" s="45">
        <v>20000</v>
      </c>
      <c r="M1741" s="45">
        <v>80</v>
      </c>
      <c r="N1741" s="44">
        <f t="shared" si="75"/>
        <v>80.5</v>
      </c>
      <c r="O1741" s="37"/>
    </row>
    <row r="1742" spans="1:15" x14ac:dyDescent="0.2">
      <c r="N1742" s="28">
        <f>SUM(N1730:N1741)</f>
        <v>1910.18</v>
      </c>
    </row>
    <row r="1744" spans="1:15" x14ac:dyDescent="0.2">
      <c r="A1744" s="24">
        <v>573</v>
      </c>
      <c r="C1744" s="68">
        <v>43004</v>
      </c>
      <c r="D1744" s="23" t="s">
        <v>3916</v>
      </c>
      <c r="E1744" s="24">
        <v>0.3856</v>
      </c>
      <c r="F1744" s="25" t="s">
        <v>3920</v>
      </c>
      <c r="G1744" s="26" t="s">
        <v>3921</v>
      </c>
      <c r="H1744" s="25">
        <v>3010</v>
      </c>
      <c r="I1744" s="27">
        <v>1.5</v>
      </c>
      <c r="J1744" s="27">
        <v>65960</v>
      </c>
      <c r="K1744" s="28">
        <f t="shared" si="74"/>
        <v>188460</v>
      </c>
      <c r="L1744" s="29">
        <v>150000</v>
      </c>
      <c r="M1744" s="29">
        <v>600</v>
      </c>
      <c r="N1744" s="28">
        <f t="shared" si="75"/>
        <v>601.5</v>
      </c>
    </row>
    <row r="1745" spans="1:15" x14ac:dyDescent="0.2">
      <c r="D1745" s="23" t="s">
        <v>3917</v>
      </c>
      <c r="E1745" s="24" t="s">
        <v>3919</v>
      </c>
      <c r="F1745" s="25" t="s">
        <v>129</v>
      </c>
      <c r="G1745" s="26" t="s">
        <v>129</v>
      </c>
      <c r="K1745" s="28">
        <f t="shared" si="74"/>
        <v>0</v>
      </c>
      <c r="N1745" s="28">
        <f t="shared" si="75"/>
        <v>0</v>
      </c>
    </row>
    <row r="1746" spans="1:15" x14ac:dyDescent="0.2">
      <c r="D1746" s="23" t="s">
        <v>3918</v>
      </c>
      <c r="E1746" s="24">
        <v>0.16220000000000001</v>
      </c>
      <c r="F1746" s="25" t="s">
        <v>129</v>
      </c>
      <c r="G1746" s="26" t="s">
        <v>129</v>
      </c>
      <c r="K1746" s="28">
        <f t="shared" si="74"/>
        <v>0</v>
      </c>
      <c r="N1746" s="28">
        <f t="shared" si="75"/>
        <v>0</v>
      </c>
    </row>
    <row r="1747" spans="1:15" x14ac:dyDescent="0.2">
      <c r="A1747" s="24">
        <v>574</v>
      </c>
      <c r="C1747" s="68">
        <v>43005</v>
      </c>
      <c r="D1747" s="23" t="s">
        <v>3922</v>
      </c>
      <c r="E1747" s="24">
        <v>0.27250000000000002</v>
      </c>
      <c r="F1747" s="25" t="s">
        <v>3923</v>
      </c>
      <c r="G1747" s="26" t="s">
        <v>3924</v>
      </c>
      <c r="H1747" s="25">
        <v>3010</v>
      </c>
      <c r="I1747" s="27">
        <v>0.5</v>
      </c>
      <c r="J1747" s="27">
        <v>60520</v>
      </c>
      <c r="K1747" s="28">
        <f t="shared" si="74"/>
        <v>172910</v>
      </c>
      <c r="L1747" s="29">
        <v>60000</v>
      </c>
      <c r="M1747" s="29">
        <v>240</v>
      </c>
      <c r="N1747" s="28">
        <f t="shared" si="75"/>
        <v>240.5</v>
      </c>
    </row>
    <row r="1748" spans="1:15" x14ac:dyDescent="0.2">
      <c r="A1748" s="24">
        <v>575</v>
      </c>
      <c r="C1748" s="68">
        <v>43005</v>
      </c>
      <c r="D1748" s="23" t="s">
        <v>3925</v>
      </c>
      <c r="E1748" s="24">
        <v>19.311</v>
      </c>
      <c r="F1748" s="25" t="s">
        <v>3926</v>
      </c>
      <c r="G1748" s="26" t="s">
        <v>3927</v>
      </c>
      <c r="H1748" s="25">
        <v>1030</v>
      </c>
      <c r="I1748" s="27">
        <v>0.5</v>
      </c>
      <c r="J1748" s="27">
        <v>38660</v>
      </c>
      <c r="K1748" s="28">
        <f t="shared" si="74"/>
        <v>110460</v>
      </c>
      <c r="L1748" s="29">
        <v>15000</v>
      </c>
      <c r="M1748" s="29">
        <v>60</v>
      </c>
      <c r="N1748" s="28">
        <f t="shared" si="75"/>
        <v>60.5</v>
      </c>
      <c r="O1748" s="62" t="s">
        <v>3928</v>
      </c>
    </row>
    <row r="1749" spans="1:15" x14ac:dyDescent="0.2">
      <c r="A1749" s="24">
        <v>576</v>
      </c>
      <c r="C1749" s="68">
        <v>43005</v>
      </c>
      <c r="D1749" s="23" t="s">
        <v>3929</v>
      </c>
      <c r="E1749" s="24">
        <v>8.5999999999999993E-2</v>
      </c>
      <c r="F1749" s="25" t="s">
        <v>3930</v>
      </c>
      <c r="G1749" s="26" t="s">
        <v>3931</v>
      </c>
      <c r="H1749" s="25">
        <v>3010</v>
      </c>
      <c r="I1749" s="27">
        <v>0.5</v>
      </c>
      <c r="J1749" s="27">
        <v>16520</v>
      </c>
      <c r="K1749" s="28">
        <f t="shared" si="74"/>
        <v>47200</v>
      </c>
      <c r="L1749" s="29">
        <v>68000</v>
      </c>
      <c r="M1749" s="29">
        <v>272</v>
      </c>
      <c r="N1749" s="28">
        <f t="shared" si="75"/>
        <v>272.5</v>
      </c>
    </row>
    <row r="1750" spans="1:15" x14ac:dyDescent="0.2">
      <c r="A1750" s="24" t="s">
        <v>3932</v>
      </c>
      <c r="C1750" s="68">
        <v>43005</v>
      </c>
      <c r="D1750" s="23" t="s">
        <v>3933</v>
      </c>
      <c r="E1750" s="24">
        <v>2.5299999999999998</v>
      </c>
      <c r="F1750" s="25" t="s">
        <v>3934</v>
      </c>
      <c r="G1750" s="26" t="s">
        <v>3935</v>
      </c>
      <c r="H1750" s="25">
        <v>3010</v>
      </c>
      <c r="I1750" s="27">
        <v>0.5</v>
      </c>
      <c r="J1750" s="27">
        <v>32200</v>
      </c>
      <c r="K1750" s="28">
        <f t="shared" si="74"/>
        <v>92000</v>
      </c>
      <c r="N1750" s="28">
        <f t="shared" si="75"/>
        <v>0.5</v>
      </c>
    </row>
    <row r="1751" spans="1:15" x14ac:dyDescent="0.2">
      <c r="A1751" s="24">
        <v>577</v>
      </c>
      <c r="C1751" s="68">
        <v>43005</v>
      </c>
      <c r="D1751" s="23" t="s">
        <v>3936</v>
      </c>
      <c r="E1751" s="24">
        <v>22.646999999999998</v>
      </c>
      <c r="F1751" s="25" t="s">
        <v>3937</v>
      </c>
      <c r="G1751" s="26" t="s">
        <v>3938</v>
      </c>
      <c r="H1751" s="25">
        <v>1180</v>
      </c>
      <c r="I1751" s="27">
        <v>0.5</v>
      </c>
      <c r="J1751" s="27">
        <v>23510</v>
      </c>
      <c r="K1751" s="28">
        <f t="shared" si="74"/>
        <v>67170</v>
      </c>
      <c r="L1751" s="29">
        <v>151000</v>
      </c>
      <c r="M1751" s="29">
        <v>604</v>
      </c>
      <c r="N1751" s="28">
        <f t="shared" si="75"/>
        <v>604.5</v>
      </c>
    </row>
    <row r="1752" spans="1:15" x14ac:dyDescent="0.2">
      <c r="A1752" s="24">
        <v>578</v>
      </c>
      <c r="C1752" s="68">
        <v>43005</v>
      </c>
      <c r="D1752" s="23" t="s">
        <v>3939</v>
      </c>
      <c r="E1752" s="24">
        <v>24.03</v>
      </c>
      <c r="F1752" s="25" t="s">
        <v>3940</v>
      </c>
      <c r="G1752" s="26" t="s">
        <v>3941</v>
      </c>
      <c r="H1752" s="25">
        <v>1170</v>
      </c>
      <c r="I1752" s="27">
        <v>0.5</v>
      </c>
      <c r="J1752" s="27">
        <v>43630</v>
      </c>
      <c r="K1752" s="28">
        <f t="shared" si="74"/>
        <v>124660</v>
      </c>
      <c r="L1752" s="29">
        <v>150000</v>
      </c>
      <c r="M1752" s="29">
        <v>600</v>
      </c>
      <c r="N1752" s="28">
        <f t="shared" si="75"/>
        <v>600.5</v>
      </c>
    </row>
    <row r="1753" spans="1:15" x14ac:dyDescent="0.2">
      <c r="A1753" s="24" t="s">
        <v>3942</v>
      </c>
      <c r="C1753" s="68">
        <v>43006</v>
      </c>
      <c r="D1753" s="23" t="s">
        <v>3510</v>
      </c>
      <c r="E1753" s="24">
        <v>5.7839999999999998</v>
      </c>
      <c r="F1753" s="25" t="s">
        <v>3943</v>
      </c>
      <c r="G1753" s="26" t="s">
        <v>3944</v>
      </c>
      <c r="H1753" s="25">
        <v>3010</v>
      </c>
      <c r="I1753" s="27">
        <v>0.5</v>
      </c>
      <c r="J1753" s="27">
        <v>22610</v>
      </c>
      <c r="K1753" s="28">
        <f t="shared" si="74"/>
        <v>64600</v>
      </c>
      <c r="N1753" s="28">
        <f t="shared" si="75"/>
        <v>0.5</v>
      </c>
    </row>
    <row r="1754" spans="1:15" s="41" customFormat="1" x14ac:dyDescent="0.2">
      <c r="A1754" s="40" t="s">
        <v>3945</v>
      </c>
      <c r="B1754" s="38"/>
      <c r="C1754" s="70">
        <v>43006</v>
      </c>
      <c r="D1754" s="39" t="s">
        <v>3922</v>
      </c>
      <c r="E1754" s="40">
        <v>0.27250000000000002</v>
      </c>
      <c r="F1754" s="41" t="s">
        <v>3946</v>
      </c>
      <c r="G1754" s="42" t="s">
        <v>3947</v>
      </c>
      <c r="H1754" s="41">
        <v>3010</v>
      </c>
      <c r="I1754" s="43">
        <v>0.5</v>
      </c>
      <c r="J1754" s="43">
        <v>60520</v>
      </c>
      <c r="K1754" s="44">
        <f t="shared" si="74"/>
        <v>172910</v>
      </c>
      <c r="L1754" s="45"/>
      <c r="M1754" s="45"/>
      <c r="N1754" s="44">
        <f t="shared" si="75"/>
        <v>0.5</v>
      </c>
      <c r="O1754" s="37"/>
    </row>
    <row r="1755" spans="1:15" x14ac:dyDescent="0.2">
      <c r="N1755" s="28">
        <f>SUM(N1744:N1754)</f>
        <v>2381.5</v>
      </c>
      <c r="O1755" s="62">
        <v>64789</v>
      </c>
    </row>
    <row r="1757" spans="1:15" x14ac:dyDescent="0.2">
      <c r="A1757" s="24">
        <v>558</v>
      </c>
      <c r="C1757" s="68">
        <v>43000</v>
      </c>
      <c r="D1757" s="23" t="s">
        <v>3630</v>
      </c>
      <c r="E1757" s="24">
        <v>18.419</v>
      </c>
      <c r="F1757" s="25" t="s">
        <v>3631</v>
      </c>
      <c r="G1757" s="26" t="s">
        <v>3950</v>
      </c>
      <c r="H1757" s="25">
        <v>1220</v>
      </c>
      <c r="I1757" s="27">
        <v>0.5</v>
      </c>
      <c r="J1757" s="27">
        <v>28660</v>
      </c>
      <c r="K1757" s="28">
        <f>ROUND(J1757/0.35,-1)</f>
        <v>81890</v>
      </c>
      <c r="L1757" s="29">
        <v>151956.75</v>
      </c>
      <c r="M1757" s="29">
        <v>607.83000000000004</v>
      </c>
      <c r="N1757" s="28">
        <f>SUM(I1757+M1757)</f>
        <v>608.33000000000004</v>
      </c>
      <c r="O1757" s="94"/>
    </row>
    <row r="1758" spans="1:15" x14ac:dyDescent="0.2">
      <c r="A1758" s="24">
        <v>579</v>
      </c>
      <c r="C1758" s="68">
        <v>43005</v>
      </c>
      <c r="D1758" s="23" t="s">
        <v>3948</v>
      </c>
      <c r="E1758" s="24">
        <v>5.0940000000000003</v>
      </c>
      <c r="F1758" s="25" t="s">
        <v>2307</v>
      </c>
      <c r="G1758" s="26" t="s">
        <v>3949</v>
      </c>
      <c r="H1758" s="25">
        <v>1020</v>
      </c>
      <c r="I1758" s="27">
        <v>0.5</v>
      </c>
      <c r="J1758" s="27">
        <v>6370</v>
      </c>
      <c r="K1758" s="28">
        <f t="shared" si="74"/>
        <v>18200</v>
      </c>
      <c r="L1758" s="29">
        <v>21900</v>
      </c>
      <c r="M1758" s="29">
        <v>87.6</v>
      </c>
      <c r="N1758" s="28">
        <f t="shared" si="75"/>
        <v>88.1</v>
      </c>
      <c r="O1758" s="93"/>
    </row>
    <row r="1759" spans="1:15" x14ac:dyDescent="0.2">
      <c r="A1759" s="24">
        <v>580</v>
      </c>
      <c r="C1759" s="68">
        <v>43006</v>
      </c>
      <c r="D1759" s="23" t="s">
        <v>3739</v>
      </c>
      <c r="E1759" s="24">
        <v>7.1779999999999999</v>
      </c>
      <c r="F1759" s="25" t="s">
        <v>3951</v>
      </c>
      <c r="G1759" s="26" t="s">
        <v>3952</v>
      </c>
      <c r="H1759" s="25">
        <v>1210</v>
      </c>
      <c r="I1759" s="27">
        <v>0.5</v>
      </c>
      <c r="J1759" s="27">
        <v>13250</v>
      </c>
      <c r="K1759" s="28">
        <f t="shared" si="74"/>
        <v>37860</v>
      </c>
      <c r="L1759" s="29">
        <v>37870</v>
      </c>
      <c r="M1759" s="29">
        <v>151.47999999999999</v>
      </c>
      <c r="N1759" s="28">
        <f t="shared" si="75"/>
        <v>151.97999999999999</v>
      </c>
    </row>
    <row r="1760" spans="1:15" x14ac:dyDescent="0.2">
      <c r="A1760" s="24" t="s">
        <v>3953</v>
      </c>
      <c r="C1760" s="68">
        <v>43006</v>
      </c>
      <c r="D1760" s="23" t="s">
        <v>3954</v>
      </c>
      <c r="E1760" s="24">
        <v>0.47149999999999997</v>
      </c>
      <c r="F1760" s="25" t="s">
        <v>3955</v>
      </c>
      <c r="G1760" s="26" t="s">
        <v>3956</v>
      </c>
      <c r="H1760" s="25">
        <v>3010</v>
      </c>
      <c r="I1760" s="27">
        <v>0.5</v>
      </c>
      <c r="J1760" s="27">
        <v>13810</v>
      </c>
      <c r="K1760" s="28">
        <f t="shared" si="74"/>
        <v>39460</v>
      </c>
      <c r="N1760" s="28">
        <f t="shared" si="75"/>
        <v>0.5</v>
      </c>
    </row>
    <row r="1761" spans="1:15" x14ac:dyDescent="0.2">
      <c r="A1761" s="24">
        <v>581</v>
      </c>
      <c r="C1761" s="68">
        <v>43006</v>
      </c>
      <c r="D1761" s="23" t="s">
        <v>3957</v>
      </c>
      <c r="E1761" s="24">
        <v>0.22</v>
      </c>
      <c r="F1761" s="25" t="s">
        <v>3958</v>
      </c>
      <c r="G1761" s="26" t="s">
        <v>3959</v>
      </c>
      <c r="H1761" s="25">
        <v>2050</v>
      </c>
      <c r="I1761" s="27">
        <v>0.5</v>
      </c>
      <c r="J1761" s="27">
        <v>18260</v>
      </c>
      <c r="K1761" s="28">
        <f t="shared" si="74"/>
        <v>52170</v>
      </c>
      <c r="L1761" s="29">
        <v>63700</v>
      </c>
      <c r="M1761" s="29">
        <v>254.8</v>
      </c>
      <c r="N1761" s="28">
        <f t="shared" si="75"/>
        <v>255.3</v>
      </c>
    </row>
    <row r="1762" spans="1:15" x14ac:dyDescent="0.2">
      <c r="A1762" s="24" t="s">
        <v>3960</v>
      </c>
      <c r="C1762" s="68">
        <v>43007</v>
      </c>
      <c r="D1762" s="23" t="s">
        <v>3961</v>
      </c>
      <c r="E1762" s="24">
        <v>5.51</v>
      </c>
      <c r="F1762" s="25" t="s">
        <v>3962</v>
      </c>
      <c r="G1762" s="26" t="s">
        <v>3963</v>
      </c>
      <c r="H1762" s="25">
        <v>1160</v>
      </c>
      <c r="I1762" s="27">
        <v>0.5</v>
      </c>
      <c r="J1762" s="27">
        <v>7440</v>
      </c>
      <c r="K1762" s="28">
        <f t="shared" si="74"/>
        <v>21260</v>
      </c>
      <c r="N1762" s="28">
        <f t="shared" si="75"/>
        <v>0.5</v>
      </c>
    </row>
    <row r="1763" spans="1:15" x14ac:dyDescent="0.2">
      <c r="A1763" s="24" t="s">
        <v>3967</v>
      </c>
      <c r="C1763" s="68">
        <v>43007</v>
      </c>
      <c r="D1763" s="23" t="s">
        <v>3964</v>
      </c>
      <c r="E1763" s="24">
        <v>0.2298</v>
      </c>
      <c r="F1763" s="25" t="s">
        <v>3965</v>
      </c>
      <c r="G1763" s="26" t="s">
        <v>3966</v>
      </c>
      <c r="H1763" s="25">
        <v>3010</v>
      </c>
      <c r="I1763" s="27">
        <v>0.5</v>
      </c>
      <c r="J1763" s="27">
        <v>46500</v>
      </c>
      <c r="K1763" s="28">
        <f t="shared" si="74"/>
        <v>132860</v>
      </c>
      <c r="N1763" s="28">
        <f t="shared" si="75"/>
        <v>0.5</v>
      </c>
    </row>
    <row r="1764" spans="1:15" x14ac:dyDescent="0.2">
      <c r="A1764" s="24" t="s">
        <v>3968</v>
      </c>
      <c r="C1764" s="68">
        <v>43007</v>
      </c>
      <c r="D1764" s="23" t="s">
        <v>3969</v>
      </c>
      <c r="E1764" s="24">
        <v>43.536000000000001</v>
      </c>
      <c r="F1764" s="25" t="s">
        <v>3965</v>
      </c>
      <c r="G1764" s="26" t="s">
        <v>3966</v>
      </c>
      <c r="H1764" s="25">
        <v>1110</v>
      </c>
      <c r="I1764" s="27">
        <v>0.5</v>
      </c>
      <c r="J1764" s="27">
        <v>70230</v>
      </c>
      <c r="K1764" s="28">
        <f t="shared" si="74"/>
        <v>200660</v>
      </c>
      <c r="N1764" s="28">
        <f t="shared" si="75"/>
        <v>0.5</v>
      </c>
    </row>
    <row r="1765" spans="1:15" x14ac:dyDescent="0.2">
      <c r="A1765" s="24">
        <v>582</v>
      </c>
      <c r="C1765" s="68">
        <v>43007</v>
      </c>
      <c r="D1765" s="23" t="s">
        <v>3970</v>
      </c>
      <c r="E1765" s="24">
        <v>5.0090000000000003</v>
      </c>
      <c r="F1765" s="25" t="s">
        <v>3971</v>
      </c>
      <c r="G1765" s="26" t="s">
        <v>3972</v>
      </c>
      <c r="H1765" s="25">
        <v>1100</v>
      </c>
      <c r="I1765" s="27">
        <v>0.5</v>
      </c>
      <c r="J1765" s="27">
        <v>61620</v>
      </c>
      <c r="K1765" s="28">
        <f t="shared" si="74"/>
        <v>176060</v>
      </c>
      <c r="L1765" s="29">
        <v>200000</v>
      </c>
      <c r="M1765" s="29">
        <v>800</v>
      </c>
      <c r="N1765" s="28">
        <f t="shared" si="75"/>
        <v>800.5</v>
      </c>
    </row>
    <row r="1766" spans="1:15" x14ac:dyDescent="0.2">
      <c r="A1766" s="24">
        <v>583</v>
      </c>
      <c r="C1766" s="68">
        <v>43007</v>
      </c>
      <c r="D1766" s="23" t="s">
        <v>2975</v>
      </c>
      <c r="E1766" s="24">
        <v>20.588999999999999</v>
      </c>
      <c r="F1766" s="25" t="s">
        <v>3973</v>
      </c>
      <c r="G1766" s="26" t="s">
        <v>3974</v>
      </c>
      <c r="H1766" s="25">
        <v>1060</v>
      </c>
      <c r="I1766" s="27">
        <v>0.5</v>
      </c>
      <c r="J1766" s="27">
        <v>37180</v>
      </c>
      <c r="K1766" s="28">
        <f t="shared" si="74"/>
        <v>106230</v>
      </c>
      <c r="L1766" s="29">
        <v>115000</v>
      </c>
      <c r="M1766" s="29">
        <v>460</v>
      </c>
      <c r="N1766" s="28">
        <f t="shared" si="75"/>
        <v>460.5</v>
      </c>
    </row>
    <row r="1767" spans="1:15" x14ac:dyDescent="0.2">
      <c r="D1767" s="23" t="s">
        <v>2976</v>
      </c>
      <c r="E1767" s="24">
        <v>15.061</v>
      </c>
      <c r="F1767" s="25" t="s">
        <v>129</v>
      </c>
      <c r="G1767" s="26" t="s">
        <v>129</v>
      </c>
      <c r="H1767" s="25">
        <v>1200</v>
      </c>
      <c r="K1767" s="28">
        <f t="shared" si="74"/>
        <v>0</v>
      </c>
      <c r="N1767" s="28">
        <f t="shared" si="75"/>
        <v>0</v>
      </c>
    </row>
    <row r="1768" spans="1:15" s="41" customFormat="1" x14ac:dyDescent="0.2">
      <c r="A1768" s="40" t="s">
        <v>3975</v>
      </c>
      <c r="B1768" s="38"/>
      <c r="C1768" s="70">
        <v>43007</v>
      </c>
      <c r="D1768" s="39" t="s">
        <v>3976</v>
      </c>
      <c r="E1768" s="40">
        <v>3</v>
      </c>
      <c r="F1768" s="41" t="s">
        <v>3977</v>
      </c>
      <c r="G1768" s="42" t="s">
        <v>3978</v>
      </c>
      <c r="H1768" s="41">
        <v>1040</v>
      </c>
      <c r="I1768" s="43">
        <v>0.5</v>
      </c>
      <c r="J1768" s="43">
        <v>5970</v>
      </c>
      <c r="K1768" s="44">
        <f t="shared" si="74"/>
        <v>17060</v>
      </c>
      <c r="L1768" s="45"/>
      <c r="M1768" s="45"/>
      <c r="N1768" s="44">
        <f t="shared" si="75"/>
        <v>0.5</v>
      </c>
      <c r="O1768" s="37"/>
    </row>
    <row r="1769" spans="1:15" x14ac:dyDescent="0.2">
      <c r="N1769" s="28">
        <f>SUM(N1757:N1768)</f>
        <v>2367.21</v>
      </c>
      <c r="O1769" s="62">
        <v>64813</v>
      </c>
    </row>
    <row r="1771" spans="1:15" x14ac:dyDescent="0.2">
      <c r="A1771" s="24" t="s">
        <v>3979</v>
      </c>
      <c r="C1771" s="68">
        <v>43007</v>
      </c>
      <c r="D1771" s="23" t="s">
        <v>3980</v>
      </c>
      <c r="E1771" s="24">
        <v>20.827999999999999</v>
      </c>
      <c r="F1771" s="25" t="s">
        <v>3983</v>
      </c>
      <c r="G1771" s="26" t="s">
        <v>3984</v>
      </c>
      <c r="H1771" s="25">
        <v>1060</v>
      </c>
      <c r="I1771" s="27">
        <v>1.5</v>
      </c>
      <c r="J1771" s="27">
        <v>2917080</v>
      </c>
      <c r="K1771" s="28">
        <f t="shared" si="74"/>
        <v>8334510</v>
      </c>
      <c r="N1771" s="28">
        <f t="shared" si="75"/>
        <v>1.5</v>
      </c>
      <c r="O1771" s="26"/>
    </row>
    <row r="1772" spans="1:15" x14ac:dyDescent="0.2">
      <c r="D1772" s="23" t="s">
        <v>3981</v>
      </c>
      <c r="E1772" s="24">
        <v>22.65</v>
      </c>
      <c r="F1772" s="25" t="s">
        <v>129</v>
      </c>
      <c r="G1772" s="25" t="s">
        <v>129</v>
      </c>
      <c r="K1772" s="28">
        <f t="shared" si="74"/>
        <v>0</v>
      </c>
      <c r="N1772" s="28">
        <f t="shared" si="75"/>
        <v>0</v>
      </c>
    </row>
    <row r="1773" spans="1:15" x14ac:dyDescent="0.2">
      <c r="D1773" s="23" t="s">
        <v>3982</v>
      </c>
      <c r="E1773" s="24">
        <v>8.5909999999999993</v>
      </c>
      <c r="F1773" s="25" t="s">
        <v>129</v>
      </c>
      <c r="G1773" s="25" t="s">
        <v>129</v>
      </c>
      <c r="K1773" s="28">
        <f t="shared" si="74"/>
        <v>0</v>
      </c>
      <c r="N1773" s="28">
        <f t="shared" si="75"/>
        <v>0</v>
      </c>
    </row>
    <row r="1774" spans="1:15" x14ac:dyDescent="0.2">
      <c r="A1774" s="24" t="s">
        <v>3985</v>
      </c>
      <c r="C1774" s="68">
        <v>43007</v>
      </c>
      <c r="D1774" s="23" t="s">
        <v>3986</v>
      </c>
      <c r="E1774" s="24">
        <v>0.497</v>
      </c>
      <c r="F1774" s="25" t="s">
        <v>3987</v>
      </c>
      <c r="G1774" s="25" t="s">
        <v>3988</v>
      </c>
      <c r="H1774" s="25">
        <v>3010</v>
      </c>
      <c r="I1774" s="27">
        <v>0.5</v>
      </c>
      <c r="J1774" s="27">
        <v>23200</v>
      </c>
      <c r="K1774" s="28">
        <f t="shared" si="74"/>
        <v>66290</v>
      </c>
      <c r="N1774" s="28">
        <f t="shared" si="75"/>
        <v>0.5</v>
      </c>
      <c r="O1774" s="26"/>
    </row>
    <row r="1775" spans="1:15" x14ac:dyDescent="0.2">
      <c r="A1775" s="24" t="s">
        <v>3989</v>
      </c>
      <c r="C1775" s="68">
        <v>43007</v>
      </c>
      <c r="D1775" s="23" t="s">
        <v>3990</v>
      </c>
      <c r="E1775" s="24">
        <v>0.17219999999999999</v>
      </c>
      <c r="F1775" s="25" t="s">
        <v>3992</v>
      </c>
      <c r="G1775" s="26" t="s">
        <v>3993</v>
      </c>
      <c r="H1775" s="25">
        <v>2050</v>
      </c>
      <c r="I1775" s="27">
        <v>1</v>
      </c>
      <c r="J1775" s="27">
        <v>18530</v>
      </c>
      <c r="K1775" s="28">
        <f t="shared" si="74"/>
        <v>52940</v>
      </c>
      <c r="N1775" s="28">
        <f t="shared" si="75"/>
        <v>1</v>
      </c>
    </row>
    <row r="1776" spans="1:15" x14ac:dyDescent="0.2">
      <c r="D1776" s="23" t="s">
        <v>3991</v>
      </c>
      <c r="E1776" s="24">
        <v>0.17219999999999999</v>
      </c>
      <c r="F1776" s="25" t="s">
        <v>129</v>
      </c>
      <c r="G1776" s="26" t="s">
        <v>129</v>
      </c>
      <c r="K1776" s="28">
        <f t="shared" si="74"/>
        <v>0</v>
      </c>
      <c r="N1776" s="28">
        <f t="shared" si="75"/>
        <v>0</v>
      </c>
    </row>
    <row r="1777" spans="1:15" x14ac:dyDescent="0.2">
      <c r="A1777" s="24">
        <v>585</v>
      </c>
      <c r="C1777" s="68">
        <v>43010</v>
      </c>
      <c r="D1777" s="23" t="s">
        <v>3994</v>
      </c>
      <c r="E1777" s="24">
        <v>20.327000000000002</v>
      </c>
      <c r="F1777" s="25" t="s">
        <v>3996</v>
      </c>
      <c r="G1777" s="26" t="s">
        <v>3997</v>
      </c>
      <c r="H1777" s="25">
        <v>1180</v>
      </c>
      <c r="I1777" s="27">
        <v>1</v>
      </c>
      <c r="J1777" s="27">
        <v>23090</v>
      </c>
      <c r="K1777" s="28">
        <f t="shared" si="74"/>
        <v>65970</v>
      </c>
      <c r="L1777" s="29">
        <v>18000</v>
      </c>
      <c r="M1777" s="29">
        <v>72</v>
      </c>
      <c r="N1777" s="28">
        <f t="shared" si="75"/>
        <v>73</v>
      </c>
    </row>
    <row r="1778" spans="1:15" x14ac:dyDescent="0.2">
      <c r="D1778" s="23" t="s">
        <v>3995</v>
      </c>
      <c r="E1778" s="24">
        <v>0.28399999999999997</v>
      </c>
      <c r="F1778" s="25" t="s">
        <v>129</v>
      </c>
      <c r="G1778" s="26" t="s">
        <v>129</v>
      </c>
      <c r="K1778" s="28">
        <f t="shared" si="74"/>
        <v>0</v>
      </c>
      <c r="N1778" s="28">
        <f t="shared" si="75"/>
        <v>0</v>
      </c>
    </row>
    <row r="1779" spans="1:15" x14ac:dyDescent="0.2">
      <c r="A1779" s="24">
        <v>586</v>
      </c>
      <c r="C1779" s="68">
        <v>43010</v>
      </c>
      <c r="D1779" s="23" t="s">
        <v>3998</v>
      </c>
      <c r="E1779" s="24">
        <v>0.35299999999999998</v>
      </c>
      <c r="F1779" s="25" t="s">
        <v>4000</v>
      </c>
      <c r="G1779" s="26" t="s">
        <v>4001</v>
      </c>
      <c r="H1779" s="25">
        <v>1090</v>
      </c>
      <c r="I1779" s="27">
        <v>1</v>
      </c>
      <c r="J1779" s="27">
        <v>23290</v>
      </c>
      <c r="K1779" s="28">
        <f t="shared" si="74"/>
        <v>66540</v>
      </c>
      <c r="L1779" s="29">
        <v>121900</v>
      </c>
      <c r="M1779" s="29">
        <v>487.6</v>
      </c>
      <c r="N1779" s="28">
        <f t="shared" si="75"/>
        <v>488.6</v>
      </c>
    </row>
    <row r="1780" spans="1:15" s="41" customFormat="1" x14ac:dyDescent="0.2">
      <c r="A1780" s="40"/>
      <c r="B1780" s="38"/>
      <c r="C1780" s="70"/>
      <c r="D1780" s="39" t="s">
        <v>3999</v>
      </c>
      <c r="E1780" s="40">
        <v>1.49E-2</v>
      </c>
      <c r="F1780" s="41" t="s">
        <v>129</v>
      </c>
      <c r="G1780" s="42" t="s">
        <v>129</v>
      </c>
      <c r="I1780" s="43"/>
      <c r="J1780" s="43"/>
      <c r="K1780" s="44">
        <f t="shared" si="74"/>
        <v>0</v>
      </c>
      <c r="L1780" s="45"/>
      <c r="M1780" s="45"/>
      <c r="N1780" s="44">
        <f t="shared" si="75"/>
        <v>0</v>
      </c>
      <c r="O1780" s="37"/>
    </row>
    <row r="1781" spans="1:15" x14ac:dyDescent="0.2">
      <c r="N1781" s="28">
        <f>SUM(N1771:N1780)</f>
        <v>564.6</v>
      </c>
      <c r="O1781" s="62">
        <v>64829</v>
      </c>
    </row>
    <row r="1783" spans="1:15" x14ac:dyDescent="0.2">
      <c r="A1783" s="24">
        <v>584</v>
      </c>
      <c r="C1783" s="68">
        <v>43007</v>
      </c>
      <c r="D1783" s="23" t="s">
        <v>4019</v>
      </c>
      <c r="E1783" s="24">
        <v>5.5743</v>
      </c>
      <c r="F1783" s="25" t="s">
        <v>4020</v>
      </c>
      <c r="G1783" s="26" t="s">
        <v>3844</v>
      </c>
      <c r="H1783" s="25">
        <v>3010</v>
      </c>
      <c r="I1783" s="27">
        <v>0.5</v>
      </c>
      <c r="J1783" s="27">
        <v>18520</v>
      </c>
      <c r="K1783" s="28">
        <f t="shared" si="74"/>
        <v>52910</v>
      </c>
      <c r="L1783" s="29">
        <v>52900</v>
      </c>
      <c r="M1783" s="29">
        <v>211.6</v>
      </c>
      <c r="N1783" s="28">
        <f t="shared" si="75"/>
        <v>212.1</v>
      </c>
      <c r="O1783" s="95"/>
    </row>
    <row r="1784" spans="1:15" x14ac:dyDescent="0.2">
      <c r="A1784" s="24" t="s">
        <v>4002</v>
      </c>
      <c r="C1784" s="68">
        <v>43010</v>
      </c>
      <c r="D1784" s="23" t="s">
        <v>4003</v>
      </c>
      <c r="E1784" s="24">
        <v>0.2364</v>
      </c>
      <c r="F1784" s="25" t="s">
        <v>4004</v>
      </c>
      <c r="G1784" s="26" t="s">
        <v>4005</v>
      </c>
      <c r="H1784" s="25">
        <v>3010</v>
      </c>
      <c r="I1784" s="27">
        <v>0.5</v>
      </c>
      <c r="J1784" s="27">
        <v>15480</v>
      </c>
      <c r="K1784" s="28">
        <f t="shared" si="74"/>
        <v>44230</v>
      </c>
      <c r="N1784" s="28">
        <f t="shared" si="75"/>
        <v>0.5</v>
      </c>
    </row>
    <row r="1785" spans="1:15" x14ac:dyDescent="0.2">
      <c r="A1785" s="24" t="s">
        <v>4006</v>
      </c>
      <c r="C1785" s="68">
        <v>43010</v>
      </c>
      <c r="D1785" s="23" t="s">
        <v>4007</v>
      </c>
      <c r="E1785" s="24">
        <v>4.82</v>
      </c>
      <c r="F1785" s="25" t="s">
        <v>4009</v>
      </c>
      <c r="G1785" s="26" t="s">
        <v>4010</v>
      </c>
      <c r="H1785" s="25">
        <v>1220</v>
      </c>
      <c r="I1785" s="27">
        <v>1</v>
      </c>
      <c r="J1785" s="27">
        <v>99320</v>
      </c>
      <c r="K1785" s="28">
        <f t="shared" si="74"/>
        <v>283770</v>
      </c>
      <c r="N1785" s="28">
        <f t="shared" si="75"/>
        <v>1</v>
      </c>
    </row>
    <row r="1786" spans="1:15" x14ac:dyDescent="0.2">
      <c r="D1786" s="23" t="s">
        <v>4008</v>
      </c>
      <c r="E1786" s="24">
        <v>31.184000000000001</v>
      </c>
      <c r="F1786" s="25" t="s">
        <v>129</v>
      </c>
      <c r="G1786" s="25" t="s">
        <v>129</v>
      </c>
      <c r="K1786" s="28">
        <f t="shared" si="74"/>
        <v>0</v>
      </c>
      <c r="N1786" s="28">
        <f t="shared" si="75"/>
        <v>0</v>
      </c>
    </row>
    <row r="1787" spans="1:15" x14ac:dyDescent="0.2">
      <c r="A1787" s="24">
        <v>587</v>
      </c>
      <c r="C1787" s="68">
        <v>43011</v>
      </c>
      <c r="D1787" s="23" t="s">
        <v>821</v>
      </c>
      <c r="E1787" s="24" t="s">
        <v>822</v>
      </c>
      <c r="F1787" s="25" t="s">
        <v>824</v>
      </c>
      <c r="G1787" s="26" t="s">
        <v>4011</v>
      </c>
      <c r="H1787" s="25">
        <v>3010</v>
      </c>
      <c r="I1787" s="27">
        <v>0.5</v>
      </c>
      <c r="J1787" s="27">
        <v>19990</v>
      </c>
      <c r="K1787" s="28">
        <f t="shared" si="74"/>
        <v>57110</v>
      </c>
      <c r="L1787" s="29">
        <v>107000</v>
      </c>
      <c r="M1787" s="29">
        <v>428</v>
      </c>
      <c r="N1787" s="28">
        <f t="shared" si="75"/>
        <v>428.5</v>
      </c>
    </row>
    <row r="1788" spans="1:15" x14ac:dyDescent="0.2">
      <c r="A1788" s="24" t="s">
        <v>4021</v>
      </c>
      <c r="C1788" s="68">
        <v>43011</v>
      </c>
      <c r="D1788" s="23" t="s">
        <v>4022</v>
      </c>
      <c r="E1788" s="24">
        <v>10.004</v>
      </c>
      <c r="F1788" s="25" t="s">
        <v>4023</v>
      </c>
      <c r="G1788" s="26" t="s">
        <v>4024</v>
      </c>
      <c r="H1788" s="25">
        <v>1170</v>
      </c>
      <c r="I1788" s="27">
        <v>0.5</v>
      </c>
      <c r="J1788" s="27">
        <v>36500</v>
      </c>
      <c r="K1788" s="28">
        <f t="shared" si="74"/>
        <v>104290</v>
      </c>
      <c r="N1788" s="28">
        <f t="shared" si="75"/>
        <v>0.5</v>
      </c>
    </row>
    <row r="1789" spans="1:15" x14ac:dyDescent="0.2">
      <c r="A1789" s="24">
        <v>591</v>
      </c>
      <c r="C1789" s="68">
        <v>43011</v>
      </c>
      <c r="D1789" s="23" t="s">
        <v>4028</v>
      </c>
      <c r="E1789" s="24" t="s">
        <v>1190</v>
      </c>
      <c r="F1789" s="25" t="s">
        <v>4030</v>
      </c>
      <c r="G1789" s="26" t="s">
        <v>4031</v>
      </c>
      <c r="H1789" s="25">
        <v>2050</v>
      </c>
      <c r="I1789" s="27">
        <v>1</v>
      </c>
      <c r="J1789" s="27">
        <v>13180</v>
      </c>
      <c r="K1789" s="28">
        <f t="shared" si="74"/>
        <v>37660</v>
      </c>
      <c r="L1789" s="29">
        <v>30000</v>
      </c>
      <c r="M1789" s="29">
        <v>120</v>
      </c>
      <c r="N1789" s="28">
        <f t="shared" si="75"/>
        <v>121</v>
      </c>
    </row>
    <row r="1790" spans="1:15" x14ac:dyDescent="0.2">
      <c r="D1790" s="23" t="s">
        <v>4029</v>
      </c>
      <c r="E1790" s="24" t="s">
        <v>1190</v>
      </c>
      <c r="F1790" s="25" t="s">
        <v>129</v>
      </c>
      <c r="G1790" s="26" t="s">
        <v>129</v>
      </c>
      <c r="K1790" s="28">
        <f t="shared" si="74"/>
        <v>0</v>
      </c>
      <c r="N1790" s="28">
        <f t="shared" si="75"/>
        <v>0</v>
      </c>
    </row>
    <row r="1791" spans="1:15" x14ac:dyDescent="0.2">
      <c r="A1791" s="24" t="s">
        <v>4032</v>
      </c>
      <c r="C1791" s="68">
        <v>43011</v>
      </c>
      <c r="D1791" s="23" t="s">
        <v>4033</v>
      </c>
      <c r="E1791" s="24">
        <v>3.3085</v>
      </c>
      <c r="F1791" s="25" t="s">
        <v>4048</v>
      </c>
      <c r="G1791" s="26" t="s">
        <v>4049</v>
      </c>
      <c r="H1791" s="25">
        <v>1100</v>
      </c>
      <c r="I1791" s="27">
        <v>7.5</v>
      </c>
      <c r="J1791" s="27">
        <v>272310</v>
      </c>
      <c r="K1791" s="28">
        <f t="shared" si="74"/>
        <v>778030</v>
      </c>
      <c r="N1791" s="28">
        <f t="shared" si="75"/>
        <v>7.5</v>
      </c>
    </row>
    <row r="1792" spans="1:15" x14ac:dyDescent="0.2">
      <c r="D1792" s="23" t="s">
        <v>4034</v>
      </c>
      <c r="E1792" s="24">
        <v>5.0095000000000001</v>
      </c>
      <c r="F1792" s="25" t="s">
        <v>129</v>
      </c>
      <c r="G1792" s="26" t="s">
        <v>129</v>
      </c>
      <c r="K1792" s="28">
        <f t="shared" ref="K1792:K1847" si="76">ROUND(J1792/0.35,-1)</f>
        <v>0</v>
      </c>
      <c r="N1792" s="28">
        <f t="shared" si="75"/>
        <v>0</v>
      </c>
    </row>
    <row r="1793" spans="1:14" x14ac:dyDescent="0.2">
      <c r="D1793" s="23" t="s">
        <v>4035</v>
      </c>
      <c r="E1793" s="24">
        <v>1</v>
      </c>
      <c r="F1793" s="25" t="s">
        <v>129</v>
      </c>
      <c r="G1793" s="26" t="s">
        <v>129</v>
      </c>
      <c r="K1793" s="28">
        <f t="shared" si="76"/>
        <v>0</v>
      </c>
      <c r="N1793" s="28">
        <f t="shared" ref="N1793:N1848" si="77">SUM(I1793+M1793)</f>
        <v>0</v>
      </c>
    </row>
    <row r="1794" spans="1:14" x14ac:dyDescent="0.2">
      <c r="D1794" s="23" t="s">
        <v>4036</v>
      </c>
      <c r="E1794" s="24">
        <v>16.704499999999999</v>
      </c>
      <c r="F1794" s="25" t="s">
        <v>129</v>
      </c>
      <c r="G1794" s="26" t="s">
        <v>129</v>
      </c>
      <c r="K1794" s="28">
        <f t="shared" si="76"/>
        <v>0</v>
      </c>
      <c r="N1794" s="28">
        <f t="shared" si="77"/>
        <v>0</v>
      </c>
    </row>
    <row r="1795" spans="1:14" x14ac:dyDescent="0.2">
      <c r="D1795" s="23" t="s">
        <v>4037</v>
      </c>
      <c r="E1795" s="24">
        <v>16.8278</v>
      </c>
      <c r="F1795" s="25" t="s">
        <v>129</v>
      </c>
      <c r="G1795" s="26" t="s">
        <v>129</v>
      </c>
      <c r="K1795" s="28">
        <f t="shared" si="76"/>
        <v>0</v>
      </c>
      <c r="N1795" s="28">
        <f t="shared" si="77"/>
        <v>0</v>
      </c>
    </row>
    <row r="1796" spans="1:14" x14ac:dyDescent="0.2">
      <c r="D1796" s="23" t="s">
        <v>4038</v>
      </c>
      <c r="E1796" s="24">
        <v>10.9</v>
      </c>
      <c r="F1796" s="25" t="s">
        <v>129</v>
      </c>
      <c r="G1796" s="26" t="s">
        <v>129</v>
      </c>
      <c r="K1796" s="28">
        <f t="shared" si="76"/>
        <v>0</v>
      </c>
      <c r="N1796" s="28">
        <f t="shared" si="77"/>
        <v>0</v>
      </c>
    </row>
    <row r="1797" spans="1:14" x14ac:dyDescent="0.2">
      <c r="D1797" s="23" t="s">
        <v>4039</v>
      </c>
      <c r="E1797" s="24">
        <v>3.72</v>
      </c>
      <c r="F1797" s="25" t="s">
        <v>129</v>
      </c>
      <c r="G1797" s="26" t="s">
        <v>129</v>
      </c>
      <c r="K1797" s="28">
        <f t="shared" si="76"/>
        <v>0</v>
      </c>
      <c r="N1797" s="28">
        <f t="shared" si="77"/>
        <v>0</v>
      </c>
    </row>
    <row r="1798" spans="1:14" x14ac:dyDescent="0.2">
      <c r="D1798" s="23" t="s">
        <v>4040</v>
      </c>
      <c r="E1798" s="24">
        <v>20</v>
      </c>
      <c r="F1798" s="25" t="s">
        <v>129</v>
      </c>
      <c r="G1798" s="26" t="s">
        <v>129</v>
      </c>
      <c r="K1798" s="28">
        <f t="shared" si="76"/>
        <v>0</v>
      </c>
      <c r="N1798" s="28">
        <f t="shared" si="77"/>
        <v>0</v>
      </c>
    </row>
    <row r="1799" spans="1:14" x14ac:dyDescent="0.2">
      <c r="D1799" s="23" t="s">
        <v>4047</v>
      </c>
      <c r="E1799" s="24">
        <v>1</v>
      </c>
      <c r="F1799" s="25" t="s">
        <v>129</v>
      </c>
      <c r="G1799" s="26" t="s">
        <v>129</v>
      </c>
      <c r="K1799" s="28">
        <f t="shared" si="76"/>
        <v>0</v>
      </c>
      <c r="N1799" s="28">
        <f t="shared" si="77"/>
        <v>0</v>
      </c>
    </row>
    <row r="1800" spans="1:14" x14ac:dyDescent="0.2">
      <c r="D1800" s="23" t="s">
        <v>4041</v>
      </c>
      <c r="E1800" s="24">
        <v>3.859</v>
      </c>
      <c r="F1800" s="25" t="s">
        <v>129</v>
      </c>
      <c r="G1800" s="26" t="s">
        <v>129</v>
      </c>
      <c r="K1800" s="28">
        <f t="shared" si="76"/>
        <v>0</v>
      </c>
      <c r="N1800" s="28">
        <f t="shared" si="77"/>
        <v>0</v>
      </c>
    </row>
    <row r="1801" spans="1:14" x14ac:dyDescent="0.2">
      <c r="D1801" s="23" t="s">
        <v>4042</v>
      </c>
      <c r="E1801" s="24">
        <v>9.92</v>
      </c>
      <c r="F1801" s="25" t="s">
        <v>129</v>
      </c>
      <c r="G1801" s="26" t="s">
        <v>129</v>
      </c>
      <c r="K1801" s="28">
        <f t="shared" si="76"/>
        <v>0</v>
      </c>
      <c r="N1801" s="28">
        <f t="shared" si="77"/>
        <v>0</v>
      </c>
    </row>
    <row r="1802" spans="1:14" x14ac:dyDescent="0.2">
      <c r="D1802" s="23" t="s">
        <v>4043</v>
      </c>
      <c r="E1802" s="24">
        <v>13.084</v>
      </c>
      <c r="F1802" s="25" t="s">
        <v>129</v>
      </c>
      <c r="G1802" s="26" t="s">
        <v>129</v>
      </c>
      <c r="K1802" s="28">
        <f t="shared" si="76"/>
        <v>0</v>
      </c>
      <c r="N1802" s="28">
        <f t="shared" si="77"/>
        <v>0</v>
      </c>
    </row>
    <row r="1803" spans="1:14" x14ac:dyDescent="0.2">
      <c r="D1803" s="23" t="s">
        <v>4044</v>
      </c>
      <c r="E1803" s="24">
        <v>21.542200000000001</v>
      </c>
      <c r="F1803" s="25" t="s">
        <v>129</v>
      </c>
      <c r="G1803" s="26" t="s">
        <v>129</v>
      </c>
      <c r="K1803" s="28">
        <f t="shared" si="76"/>
        <v>0</v>
      </c>
      <c r="N1803" s="28">
        <f t="shared" si="77"/>
        <v>0</v>
      </c>
    </row>
    <row r="1804" spans="1:14" x14ac:dyDescent="0.2">
      <c r="D1804" s="23" t="s">
        <v>4045</v>
      </c>
      <c r="E1804" s="24">
        <v>35.768000000000001</v>
      </c>
      <c r="F1804" s="25" t="s">
        <v>129</v>
      </c>
      <c r="G1804" s="26" t="s">
        <v>129</v>
      </c>
      <c r="K1804" s="28">
        <f t="shared" si="76"/>
        <v>0</v>
      </c>
      <c r="N1804" s="28">
        <f t="shared" si="77"/>
        <v>0</v>
      </c>
    </row>
    <row r="1805" spans="1:14" x14ac:dyDescent="0.2">
      <c r="D1805" s="23" t="s">
        <v>4046</v>
      </c>
      <c r="E1805" s="24">
        <v>3.9820000000000002</v>
      </c>
      <c r="F1805" s="25" t="s">
        <v>129</v>
      </c>
      <c r="G1805" s="26" t="s">
        <v>129</v>
      </c>
      <c r="K1805" s="28">
        <f t="shared" si="76"/>
        <v>0</v>
      </c>
      <c r="N1805" s="28">
        <f t="shared" si="77"/>
        <v>0</v>
      </c>
    </row>
    <row r="1806" spans="1:14" x14ac:dyDescent="0.2">
      <c r="A1806" s="24" t="s">
        <v>4050</v>
      </c>
      <c r="D1806" s="23" t="s">
        <v>4051</v>
      </c>
      <c r="E1806" s="24">
        <v>140.6369</v>
      </c>
      <c r="F1806" s="25" t="s">
        <v>4052</v>
      </c>
      <c r="G1806" s="26" t="s">
        <v>1174</v>
      </c>
      <c r="H1806" s="25">
        <v>1080</v>
      </c>
      <c r="I1806" s="27">
        <v>0.5</v>
      </c>
      <c r="J1806" s="27">
        <v>222480</v>
      </c>
      <c r="K1806" s="28">
        <f t="shared" si="76"/>
        <v>635660</v>
      </c>
      <c r="N1806" s="28">
        <f t="shared" si="77"/>
        <v>0.5</v>
      </c>
    </row>
    <row r="1807" spans="1:14" x14ac:dyDescent="0.2">
      <c r="A1807" s="24" t="s">
        <v>4053</v>
      </c>
      <c r="C1807" s="68">
        <v>43012</v>
      </c>
      <c r="D1807" s="23" t="s">
        <v>3657</v>
      </c>
      <c r="E1807" s="24">
        <v>41.300199999999997</v>
      </c>
      <c r="F1807" s="25" t="s">
        <v>4054</v>
      </c>
      <c r="G1807" s="26" t="s">
        <v>4055</v>
      </c>
      <c r="H1807" s="25">
        <v>1190</v>
      </c>
      <c r="I1807" s="27">
        <v>0.5</v>
      </c>
      <c r="J1807" s="27">
        <v>172870</v>
      </c>
      <c r="K1807" s="28">
        <f t="shared" si="76"/>
        <v>493910</v>
      </c>
      <c r="N1807" s="28">
        <f t="shared" si="77"/>
        <v>0.5</v>
      </c>
    </row>
    <row r="1808" spans="1:14" x14ac:dyDescent="0.2">
      <c r="A1808" s="24">
        <v>592</v>
      </c>
      <c r="C1808" s="68">
        <v>43012</v>
      </c>
      <c r="D1808" s="23" t="s">
        <v>4056</v>
      </c>
      <c r="E1808" s="24" t="s">
        <v>1079</v>
      </c>
      <c r="F1808" s="25" t="s">
        <v>4057</v>
      </c>
      <c r="G1808" s="26" t="s">
        <v>4058</v>
      </c>
      <c r="H1808" s="25">
        <v>3010</v>
      </c>
      <c r="I1808" s="27">
        <v>0.5</v>
      </c>
      <c r="J1808" s="27">
        <v>2260</v>
      </c>
      <c r="K1808" s="28">
        <f t="shared" si="76"/>
        <v>6460</v>
      </c>
      <c r="L1808" s="29">
        <v>5000</v>
      </c>
      <c r="M1808" s="29">
        <v>20</v>
      </c>
      <c r="N1808" s="28">
        <f t="shared" si="77"/>
        <v>20.5</v>
      </c>
    </row>
    <row r="1809" spans="1:15" x14ac:dyDescent="0.2">
      <c r="A1809" s="24">
        <v>590</v>
      </c>
      <c r="C1809" s="68">
        <v>43011</v>
      </c>
      <c r="D1809" s="23" t="s">
        <v>4059</v>
      </c>
      <c r="E1809" s="24">
        <v>0.36499999999999999</v>
      </c>
      <c r="F1809" s="25" t="s">
        <v>4027</v>
      </c>
      <c r="G1809" s="26" t="s">
        <v>4060</v>
      </c>
      <c r="H1809" s="25">
        <v>1180</v>
      </c>
      <c r="I1809" s="27">
        <v>0.5</v>
      </c>
      <c r="J1809" s="27">
        <v>5000</v>
      </c>
      <c r="K1809" s="28">
        <f t="shared" si="76"/>
        <v>14290</v>
      </c>
      <c r="L1809" s="29">
        <v>2000</v>
      </c>
      <c r="M1809" s="29">
        <v>8</v>
      </c>
      <c r="N1809" s="28">
        <f t="shared" si="77"/>
        <v>8.5</v>
      </c>
    </row>
    <row r="1810" spans="1:15" x14ac:dyDescent="0.2">
      <c r="A1810" s="24">
        <v>593</v>
      </c>
      <c r="C1810" s="68">
        <v>43012</v>
      </c>
      <c r="D1810" s="23" t="s">
        <v>4061</v>
      </c>
      <c r="E1810" s="24" t="s">
        <v>4064</v>
      </c>
      <c r="F1810" s="25" t="s">
        <v>4066</v>
      </c>
      <c r="G1810" s="26" t="s">
        <v>4067</v>
      </c>
      <c r="H1810" s="25">
        <v>3010</v>
      </c>
      <c r="I1810" s="27">
        <v>1.5</v>
      </c>
      <c r="J1810" s="27">
        <v>69240</v>
      </c>
      <c r="K1810" s="28">
        <f t="shared" si="76"/>
        <v>197830</v>
      </c>
      <c r="L1810" s="29">
        <v>180000</v>
      </c>
      <c r="M1810" s="29">
        <v>720</v>
      </c>
      <c r="N1810" s="28">
        <f t="shared" si="77"/>
        <v>721.5</v>
      </c>
    </row>
    <row r="1811" spans="1:15" x14ac:dyDescent="0.2">
      <c r="D1811" s="23" t="s">
        <v>4062</v>
      </c>
      <c r="E1811" s="24" t="s">
        <v>4064</v>
      </c>
      <c r="F1811" s="25" t="s">
        <v>129</v>
      </c>
      <c r="G1811" s="26" t="s">
        <v>129</v>
      </c>
      <c r="K1811" s="28">
        <f t="shared" si="76"/>
        <v>0</v>
      </c>
      <c r="N1811" s="28">
        <f t="shared" si="77"/>
        <v>0</v>
      </c>
    </row>
    <row r="1812" spans="1:15" x14ac:dyDescent="0.2">
      <c r="D1812" s="23" t="s">
        <v>4063</v>
      </c>
      <c r="E1812" s="24" t="s">
        <v>4065</v>
      </c>
      <c r="F1812" s="25" t="s">
        <v>129</v>
      </c>
      <c r="G1812" s="26" t="s">
        <v>129</v>
      </c>
      <c r="K1812" s="28">
        <f t="shared" si="76"/>
        <v>0</v>
      </c>
      <c r="N1812" s="28">
        <f t="shared" si="77"/>
        <v>0</v>
      </c>
    </row>
    <row r="1813" spans="1:15" x14ac:dyDescent="0.2">
      <c r="A1813" s="24">
        <v>594</v>
      </c>
      <c r="C1813" s="68">
        <v>43012</v>
      </c>
      <c r="D1813" s="23" t="s">
        <v>4068</v>
      </c>
      <c r="E1813" s="24">
        <v>3.4630000000000001</v>
      </c>
      <c r="F1813" s="25" t="s">
        <v>4069</v>
      </c>
      <c r="G1813" s="26" t="s">
        <v>4070</v>
      </c>
      <c r="H1813" s="25">
        <v>1190</v>
      </c>
      <c r="I1813" s="27">
        <v>0.5</v>
      </c>
      <c r="J1813" s="27">
        <v>138827</v>
      </c>
      <c r="K1813" s="28">
        <f t="shared" si="76"/>
        <v>396650</v>
      </c>
      <c r="L1813" s="29">
        <v>150000</v>
      </c>
      <c r="M1813" s="29">
        <v>600</v>
      </c>
      <c r="N1813" s="28">
        <f t="shared" si="77"/>
        <v>600.5</v>
      </c>
    </row>
    <row r="1814" spans="1:15" x14ac:dyDescent="0.2">
      <c r="A1814" s="24" t="s">
        <v>4071</v>
      </c>
      <c r="C1814" s="68">
        <v>43012</v>
      </c>
      <c r="D1814" s="23" t="s">
        <v>4072</v>
      </c>
      <c r="E1814" s="24">
        <v>124.58199999999999</v>
      </c>
      <c r="F1814" s="25" t="s">
        <v>4074</v>
      </c>
      <c r="G1814" s="26" t="s">
        <v>4073</v>
      </c>
      <c r="H1814" s="25">
        <v>1090</v>
      </c>
      <c r="I1814" s="27">
        <v>0.5</v>
      </c>
      <c r="J1814" s="27">
        <v>231330</v>
      </c>
      <c r="K1814" s="28">
        <f t="shared" si="76"/>
        <v>660940</v>
      </c>
      <c r="N1814" s="28">
        <f t="shared" si="77"/>
        <v>0.5</v>
      </c>
    </row>
    <row r="1815" spans="1:15" x14ac:dyDescent="0.2">
      <c r="A1815" s="24">
        <v>595</v>
      </c>
      <c r="C1815" s="68">
        <v>43012</v>
      </c>
      <c r="D1815" s="23" t="s">
        <v>3487</v>
      </c>
      <c r="E1815" s="24">
        <v>0.19339999999999999</v>
      </c>
      <c r="F1815" s="25" t="s">
        <v>4075</v>
      </c>
      <c r="G1815" s="26" t="s">
        <v>4076</v>
      </c>
      <c r="H1815" s="25">
        <v>2050</v>
      </c>
      <c r="I1815" s="27">
        <v>1</v>
      </c>
      <c r="J1815" s="27">
        <v>32000</v>
      </c>
      <c r="K1815" s="28">
        <f t="shared" si="76"/>
        <v>91430</v>
      </c>
      <c r="L1815" s="29">
        <v>68565</v>
      </c>
      <c r="M1815" s="29">
        <v>274.26</v>
      </c>
      <c r="N1815" s="28">
        <f t="shared" si="77"/>
        <v>275.26</v>
      </c>
    </row>
    <row r="1816" spans="1:15" x14ac:dyDescent="0.2">
      <c r="D1816" s="23" t="s">
        <v>3488</v>
      </c>
      <c r="E1816" s="24">
        <v>0.19339999999999999</v>
      </c>
      <c r="F1816" s="25" t="s">
        <v>129</v>
      </c>
      <c r="G1816" s="26" t="s">
        <v>129</v>
      </c>
      <c r="K1816" s="28">
        <f t="shared" si="76"/>
        <v>0</v>
      </c>
      <c r="N1816" s="28">
        <f t="shared" si="77"/>
        <v>0</v>
      </c>
    </row>
    <row r="1817" spans="1:15" s="41" customFormat="1" x14ac:dyDescent="0.2">
      <c r="A1817" s="40">
        <v>596</v>
      </c>
      <c r="B1817" s="38"/>
      <c r="C1817" s="70">
        <v>43012</v>
      </c>
      <c r="D1817" s="39" t="s">
        <v>4077</v>
      </c>
      <c r="E1817" s="40">
        <v>36.5</v>
      </c>
      <c r="F1817" s="41" t="s">
        <v>2307</v>
      </c>
      <c r="G1817" s="42" t="s">
        <v>4078</v>
      </c>
      <c r="H1817" s="41">
        <v>1060</v>
      </c>
      <c r="I1817" s="43">
        <v>0.5</v>
      </c>
      <c r="J1817" s="43">
        <v>37890</v>
      </c>
      <c r="K1817" s="44">
        <f t="shared" si="76"/>
        <v>108260</v>
      </c>
      <c r="L1817" s="45">
        <v>111500</v>
      </c>
      <c r="M1817" s="45">
        <v>446</v>
      </c>
      <c r="N1817" s="44">
        <f t="shared" si="77"/>
        <v>446.5</v>
      </c>
      <c r="O1817" s="37"/>
    </row>
    <row r="1818" spans="1:15" x14ac:dyDescent="0.2">
      <c r="N1818" s="28">
        <f>SUM(N1783:N1817)</f>
        <v>2845.3599999999997</v>
      </c>
      <c r="O1818" s="62">
        <v>64845</v>
      </c>
    </row>
    <row r="1820" spans="1:15" x14ac:dyDescent="0.2">
      <c r="A1820" s="24">
        <v>589</v>
      </c>
      <c r="C1820" s="68">
        <v>43011</v>
      </c>
      <c r="D1820" s="23" t="s">
        <v>2593</v>
      </c>
      <c r="E1820" s="24">
        <v>59.691000000000003</v>
      </c>
      <c r="F1820" s="25" t="s">
        <v>4025</v>
      </c>
      <c r="G1820" s="26" t="s">
        <v>4026</v>
      </c>
      <c r="H1820" s="25">
        <v>1080</v>
      </c>
      <c r="I1820" s="27">
        <v>0.5</v>
      </c>
      <c r="J1820" s="27">
        <v>87860</v>
      </c>
      <c r="K1820" s="28">
        <f t="shared" ref="K1820:K1821" si="78">ROUND(J1820/0.35,-1)</f>
        <v>251030</v>
      </c>
      <c r="L1820" s="29">
        <v>272800</v>
      </c>
      <c r="M1820" s="29">
        <v>1091.2</v>
      </c>
      <c r="N1820" s="28">
        <f t="shared" ref="N1820:N1821" si="79">SUM(I1820+M1820)</f>
        <v>1091.7</v>
      </c>
      <c r="O1820" s="96"/>
    </row>
    <row r="1821" spans="1:15" x14ac:dyDescent="0.2">
      <c r="D1821" s="23" t="s">
        <v>2592</v>
      </c>
      <c r="E1821" s="24">
        <v>2.8639999999999999</v>
      </c>
      <c r="F1821" s="25" t="s">
        <v>129</v>
      </c>
      <c r="G1821" s="26" t="s">
        <v>129</v>
      </c>
      <c r="H1821" s="25">
        <v>2020</v>
      </c>
      <c r="K1821" s="28">
        <f t="shared" si="78"/>
        <v>0</v>
      </c>
      <c r="N1821" s="28">
        <f t="shared" si="79"/>
        <v>0</v>
      </c>
      <c r="O1821" s="96"/>
    </row>
    <row r="1822" spans="1:15" x14ac:dyDescent="0.2">
      <c r="A1822" s="24" t="s">
        <v>4079</v>
      </c>
      <c r="C1822" s="68">
        <v>43012</v>
      </c>
      <c r="D1822" s="23" t="s">
        <v>4095</v>
      </c>
      <c r="E1822" s="24">
        <v>2.6179999999999999</v>
      </c>
      <c r="F1822" s="25" t="s">
        <v>4096</v>
      </c>
      <c r="G1822" s="26" t="s">
        <v>4097</v>
      </c>
      <c r="H1822" s="25">
        <v>1070</v>
      </c>
      <c r="I1822" s="27">
        <v>1</v>
      </c>
      <c r="J1822" s="27">
        <v>95240</v>
      </c>
      <c r="K1822" s="28">
        <f t="shared" si="76"/>
        <v>272110</v>
      </c>
      <c r="N1822" s="28">
        <f t="shared" si="77"/>
        <v>1</v>
      </c>
      <c r="O1822" s="96"/>
    </row>
    <row r="1823" spans="1:15" x14ac:dyDescent="0.2">
      <c r="D1823" s="23" t="s">
        <v>4098</v>
      </c>
      <c r="E1823" s="24">
        <v>31.884</v>
      </c>
      <c r="F1823" s="25" t="s">
        <v>129</v>
      </c>
      <c r="G1823" s="26" t="s">
        <v>129</v>
      </c>
      <c r="O1823" s="96"/>
    </row>
    <row r="1824" spans="1:15" x14ac:dyDescent="0.2">
      <c r="A1824" s="24" t="s">
        <v>4080</v>
      </c>
      <c r="C1824" s="68">
        <v>43012</v>
      </c>
      <c r="D1824" s="23" t="s">
        <v>4081</v>
      </c>
      <c r="E1824" s="24">
        <v>17.045000000000002</v>
      </c>
      <c r="F1824" s="25" t="s">
        <v>4082</v>
      </c>
      <c r="G1824" s="26" t="s">
        <v>4083</v>
      </c>
      <c r="H1824" s="25">
        <v>1130</v>
      </c>
      <c r="I1824" s="27">
        <v>0.5</v>
      </c>
      <c r="J1824" s="27">
        <v>54060</v>
      </c>
      <c r="K1824" s="28">
        <f t="shared" si="76"/>
        <v>154460</v>
      </c>
      <c r="N1824" s="28">
        <f t="shared" si="77"/>
        <v>0.5</v>
      </c>
    </row>
    <row r="1825" spans="1:15" x14ac:dyDescent="0.2">
      <c r="A1825" s="24" t="s">
        <v>4084</v>
      </c>
      <c r="C1825" s="68">
        <v>43012</v>
      </c>
      <c r="D1825" s="23" t="s">
        <v>4085</v>
      </c>
      <c r="E1825" s="24">
        <v>0.376</v>
      </c>
      <c r="F1825" s="25" t="s">
        <v>4086</v>
      </c>
      <c r="G1825" s="26" t="s">
        <v>4087</v>
      </c>
      <c r="H1825" s="25">
        <v>3010</v>
      </c>
      <c r="I1825" s="27">
        <v>0.5</v>
      </c>
      <c r="J1825" s="27">
        <v>26450</v>
      </c>
      <c r="K1825" s="28">
        <f t="shared" si="76"/>
        <v>75570</v>
      </c>
      <c r="N1825" s="28">
        <f t="shared" si="77"/>
        <v>0.5</v>
      </c>
    </row>
    <row r="1826" spans="1:15" x14ac:dyDescent="0.2">
      <c r="A1826" s="24">
        <v>597</v>
      </c>
      <c r="C1826" s="68">
        <v>43012</v>
      </c>
      <c r="D1826" s="23" t="s">
        <v>4088</v>
      </c>
      <c r="E1826" s="24">
        <v>6</v>
      </c>
      <c r="F1826" s="25" t="s">
        <v>4089</v>
      </c>
      <c r="G1826" s="26" t="s">
        <v>4090</v>
      </c>
      <c r="H1826" s="25">
        <v>1160</v>
      </c>
      <c r="I1826" s="27">
        <v>0.5</v>
      </c>
      <c r="J1826" s="27">
        <v>18270</v>
      </c>
      <c r="K1826" s="28">
        <f t="shared" si="76"/>
        <v>52200</v>
      </c>
      <c r="L1826" s="29">
        <v>26514.07</v>
      </c>
      <c r="M1826" s="29">
        <v>106.06</v>
      </c>
      <c r="N1826" s="28">
        <f t="shared" si="77"/>
        <v>106.56</v>
      </c>
    </row>
    <row r="1827" spans="1:15" x14ac:dyDescent="0.2">
      <c r="A1827" s="24" t="s">
        <v>4091</v>
      </c>
      <c r="C1827" s="68">
        <v>43013</v>
      </c>
      <c r="D1827" s="23" t="s">
        <v>4092</v>
      </c>
      <c r="E1827" s="24">
        <v>9.7249999999999996</v>
      </c>
      <c r="F1827" s="25" t="s">
        <v>4093</v>
      </c>
      <c r="G1827" s="26" t="s">
        <v>4094</v>
      </c>
      <c r="H1827" s="25">
        <v>1220</v>
      </c>
      <c r="I1827" s="27">
        <v>0.5</v>
      </c>
      <c r="J1827" s="27">
        <v>46530</v>
      </c>
      <c r="K1827" s="28">
        <f t="shared" si="76"/>
        <v>132940</v>
      </c>
      <c r="N1827" s="28">
        <f t="shared" si="77"/>
        <v>0.5</v>
      </c>
    </row>
    <row r="1828" spans="1:15" x14ac:dyDescent="0.2">
      <c r="A1828" s="24">
        <v>598</v>
      </c>
      <c r="C1828" s="68">
        <v>43013</v>
      </c>
      <c r="D1828" s="23" t="s">
        <v>4099</v>
      </c>
      <c r="E1828" s="24">
        <v>4.891</v>
      </c>
      <c r="F1828" s="25" t="s">
        <v>4101</v>
      </c>
      <c r="G1828" s="26" t="s">
        <v>4102</v>
      </c>
      <c r="H1828" s="25">
        <v>1070</v>
      </c>
      <c r="I1828" s="27">
        <v>1</v>
      </c>
      <c r="J1828" s="27">
        <v>64220</v>
      </c>
      <c r="K1828" s="28">
        <f t="shared" si="76"/>
        <v>183490</v>
      </c>
      <c r="L1828" s="29">
        <v>260000</v>
      </c>
      <c r="M1828" s="29">
        <v>1040</v>
      </c>
      <c r="N1828" s="28">
        <f t="shared" si="77"/>
        <v>1041</v>
      </c>
    </row>
    <row r="1829" spans="1:15" x14ac:dyDescent="0.2">
      <c r="D1829" s="23" t="s">
        <v>4100</v>
      </c>
      <c r="E1829" s="24">
        <v>2.8765000000000001</v>
      </c>
      <c r="F1829" s="25" t="s">
        <v>129</v>
      </c>
      <c r="G1829" s="26" t="s">
        <v>129</v>
      </c>
      <c r="K1829" s="28">
        <f t="shared" si="76"/>
        <v>0</v>
      </c>
      <c r="N1829" s="28">
        <f t="shared" si="77"/>
        <v>0</v>
      </c>
    </row>
    <row r="1830" spans="1:15" x14ac:dyDescent="0.2">
      <c r="A1830" s="24">
        <v>599</v>
      </c>
      <c r="C1830" s="68">
        <v>43013</v>
      </c>
      <c r="D1830" s="23" t="s">
        <v>4103</v>
      </c>
      <c r="E1830" s="24">
        <v>14.967000000000001</v>
      </c>
      <c r="F1830" s="25" t="s">
        <v>4104</v>
      </c>
      <c r="G1830" s="26" t="s">
        <v>4105</v>
      </c>
      <c r="H1830" s="25">
        <v>1130</v>
      </c>
      <c r="I1830" s="27">
        <v>0.5</v>
      </c>
      <c r="J1830" s="27">
        <v>15720</v>
      </c>
      <c r="K1830" s="28">
        <f t="shared" si="76"/>
        <v>44910</v>
      </c>
      <c r="L1830" s="29">
        <v>82318.5</v>
      </c>
      <c r="M1830" s="29">
        <v>329.27</v>
      </c>
      <c r="N1830" s="28">
        <f t="shared" si="77"/>
        <v>329.77</v>
      </c>
      <c r="O1830" s="63"/>
    </row>
    <row r="1831" spans="1:15" x14ac:dyDescent="0.2">
      <c r="A1831" s="24">
        <v>600</v>
      </c>
      <c r="C1831" s="68">
        <v>43013</v>
      </c>
      <c r="D1831" s="23" t="s">
        <v>4106</v>
      </c>
      <c r="E1831" s="24">
        <v>25.527999999999999</v>
      </c>
      <c r="F1831" s="25" t="s">
        <v>4107</v>
      </c>
      <c r="G1831" s="26" t="s">
        <v>4108</v>
      </c>
      <c r="H1831" s="25">
        <v>1070</v>
      </c>
      <c r="I1831" s="27">
        <v>0.5</v>
      </c>
      <c r="J1831" s="27">
        <v>36350</v>
      </c>
      <c r="K1831" s="28">
        <f t="shared" si="76"/>
        <v>103860</v>
      </c>
      <c r="L1831" s="29">
        <v>67500</v>
      </c>
      <c r="M1831" s="29">
        <v>270</v>
      </c>
      <c r="N1831" s="28">
        <f t="shared" si="77"/>
        <v>270.5</v>
      </c>
    </row>
    <row r="1832" spans="1:15" x14ac:dyDescent="0.2">
      <c r="A1832" s="24">
        <v>601</v>
      </c>
      <c r="C1832" s="68">
        <v>43013</v>
      </c>
      <c r="D1832" s="23" t="s">
        <v>1184</v>
      </c>
      <c r="E1832" s="24" t="s">
        <v>166</v>
      </c>
      <c r="F1832" s="25" t="s">
        <v>1408</v>
      </c>
      <c r="G1832" s="26" t="s">
        <v>4109</v>
      </c>
      <c r="H1832" s="25">
        <v>3010</v>
      </c>
      <c r="I1832" s="27">
        <v>0.5</v>
      </c>
      <c r="J1832" s="27">
        <v>17630</v>
      </c>
      <c r="K1832" s="28">
        <f t="shared" si="76"/>
        <v>50370</v>
      </c>
      <c r="L1832" s="29">
        <v>40700</v>
      </c>
      <c r="M1832" s="29">
        <v>162.80000000000001</v>
      </c>
      <c r="N1832" s="28">
        <f t="shared" si="77"/>
        <v>163.30000000000001</v>
      </c>
    </row>
    <row r="1833" spans="1:15" x14ac:dyDescent="0.2">
      <c r="A1833" s="24" t="s">
        <v>4110</v>
      </c>
      <c r="C1833" s="68">
        <v>43013</v>
      </c>
      <c r="D1833" s="23" t="s">
        <v>3343</v>
      </c>
      <c r="E1833" s="24">
        <v>102.04</v>
      </c>
      <c r="F1833" s="25" t="s">
        <v>4111</v>
      </c>
      <c r="G1833" s="26" t="s">
        <v>4112</v>
      </c>
      <c r="H1833" s="25">
        <v>1180</v>
      </c>
      <c r="I1833" s="27">
        <v>0.5</v>
      </c>
      <c r="J1833" s="27">
        <v>112640</v>
      </c>
      <c r="K1833" s="28">
        <f t="shared" si="76"/>
        <v>321830</v>
      </c>
      <c r="N1833" s="28">
        <f t="shared" si="77"/>
        <v>0.5</v>
      </c>
    </row>
    <row r="1834" spans="1:15" x14ac:dyDescent="0.2">
      <c r="A1834" s="24">
        <v>602</v>
      </c>
      <c r="C1834" s="68">
        <v>43013</v>
      </c>
      <c r="D1834" s="23" t="s">
        <v>4113</v>
      </c>
      <c r="E1834" s="24" t="s">
        <v>4114</v>
      </c>
      <c r="F1834" s="25" t="s">
        <v>4115</v>
      </c>
      <c r="G1834" s="26" t="s">
        <v>4116</v>
      </c>
      <c r="H1834" s="25">
        <v>1110</v>
      </c>
      <c r="I1834" s="27">
        <v>0.5</v>
      </c>
      <c r="J1834" s="27">
        <v>17170</v>
      </c>
      <c r="K1834" s="28">
        <f t="shared" si="76"/>
        <v>49060</v>
      </c>
      <c r="L1834" s="29">
        <v>70000</v>
      </c>
      <c r="M1834" s="29">
        <v>280</v>
      </c>
      <c r="N1834" s="28">
        <f t="shared" si="77"/>
        <v>280.5</v>
      </c>
    </row>
    <row r="1835" spans="1:15" x14ac:dyDescent="0.2">
      <c r="A1835" s="24" t="s">
        <v>4122</v>
      </c>
      <c r="C1835" s="68">
        <v>43014</v>
      </c>
      <c r="D1835" s="23" t="s">
        <v>1061</v>
      </c>
      <c r="E1835" s="24">
        <v>1.093</v>
      </c>
      <c r="F1835" s="25" t="s">
        <v>2470</v>
      </c>
      <c r="G1835" s="26" t="s">
        <v>4123</v>
      </c>
      <c r="H1835" s="25">
        <v>1070</v>
      </c>
      <c r="I1835" s="27">
        <v>1</v>
      </c>
      <c r="J1835" s="27">
        <v>25400</v>
      </c>
      <c r="K1835" s="28">
        <f t="shared" si="76"/>
        <v>72570</v>
      </c>
      <c r="N1835" s="28">
        <f t="shared" si="77"/>
        <v>1</v>
      </c>
    </row>
    <row r="1836" spans="1:15" x14ac:dyDescent="0.2">
      <c r="D1836" s="23" t="s">
        <v>1060</v>
      </c>
      <c r="F1836" s="25" t="s">
        <v>129</v>
      </c>
      <c r="G1836" s="26" t="s">
        <v>129</v>
      </c>
      <c r="K1836" s="28">
        <f t="shared" si="76"/>
        <v>0</v>
      </c>
      <c r="N1836" s="28">
        <f t="shared" si="77"/>
        <v>0</v>
      </c>
    </row>
    <row r="1837" spans="1:15" s="41" customFormat="1" ht="12" customHeight="1" x14ac:dyDescent="0.2">
      <c r="A1837" s="40" t="s">
        <v>4124</v>
      </c>
      <c r="B1837" s="38"/>
      <c r="C1837" s="70">
        <v>43014</v>
      </c>
      <c r="D1837" s="39" t="s">
        <v>2469</v>
      </c>
      <c r="E1837" s="40">
        <v>0.74</v>
      </c>
      <c r="F1837" s="41" t="s">
        <v>2470</v>
      </c>
      <c r="G1837" s="42" t="s">
        <v>4125</v>
      </c>
      <c r="H1837" s="41">
        <v>1070</v>
      </c>
      <c r="I1837" s="43">
        <v>0.5</v>
      </c>
      <c r="J1837" s="43">
        <v>35340</v>
      </c>
      <c r="K1837" s="44">
        <f t="shared" si="76"/>
        <v>100970</v>
      </c>
      <c r="L1837" s="45"/>
      <c r="M1837" s="45"/>
      <c r="N1837" s="44">
        <f t="shared" si="77"/>
        <v>0.5</v>
      </c>
      <c r="O1837" s="37"/>
    </row>
    <row r="1838" spans="1:15" x14ac:dyDescent="0.2">
      <c r="N1838" s="28">
        <f>SUM(N1820:N1837)</f>
        <v>3287.8300000000004</v>
      </c>
      <c r="O1838" s="62">
        <v>64873</v>
      </c>
    </row>
    <row r="1840" spans="1:15" x14ac:dyDescent="0.2">
      <c r="A1840" s="24">
        <v>588</v>
      </c>
      <c r="C1840" s="68">
        <v>43011</v>
      </c>
      <c r="D1840" s="23" t="s">
        <v>4012</v>
      </c>
      <c r="E1840" s="24">
        <v>2.8140000000000001</v>
      </c>
      <c r="F1840" s="25" t="s">
        <v>4017</v>
      </c>
      <c r="G1840" s="26" t="s">
        <v>4018</v>
      </c>
      <c r="H1840" s="25">
        <v>1120</v>
      </c>
      <c r="I1840" s="27">
        <v>2.5</v>
      </c>
      <c r="J1840" s="27">
        <v>51210</v>
      </c>
      <c r="K1840" s="28">
        <f t="shared" ref="K1840:K1846" si="80">ROUND(J1840/0.35,-1)</f>
        <v>146310</v>
      </c>
      <c r="L1840" s="29">
        <v>135000</v>
      </c>
      <c r="M1840" s="29">
        <v>540</v>
      </c>
      <c r="N1840" s="28">
        <f t="shared" ref="N1840:N1846" si="81">SUM(I1840+M1840)</f>
        <v>542.5</v>
      </c>
      <c r="O1840" s="98"/>
    </row>
    <row r="1841" spans="1:15" x14ac:dyDescent="0.2">
      <c r="D1841" s="23" t="s">
        <v>4013</v>
      </c>
      <c r="E1841" s="24">
        <v>2.286</v>
      </c>
      <c r="F1841" s="25" t="s">
        <v>129</v>
      </c>
      <c r="G1841" s="26" t="s">
        <v>129</v>
      </c>
      <c r="H1841" s="25">
        <v>1090</v>
      </c>
      <c r="K1841" s="28">
        <f t="shared" si="80"/>
        <v>0</v>
      </c>
      <c r="N1841" s="28">
        <f t="shared" si="81"/>
        <v>0</v>
      </c>
      <c r="O1841" s="98"/>
    </row>
    <row r="1842" spans="1:15" x14ac:dyDescent="0.2">
      <c r="D1842" s="23" t="s">
        <v>4014</v>
      </c>
      <c r="E1842" s="24">
        <v>5.0999999999999996</v>
      </c>
      <c r="F1842" s="25" t="s">
        <v>129</v>
      </c>
      <c r="G1842" s="26" t="s">
        <v>129</v>
      </c>
      <c r="H1842" s="25">
        <v>1090</v>
      </c>
      <c r="K1842" s="28">
        <f t="shared" si="80"/>
        <v>0</v>
      </c>
      <c r="N1842" s="28">
        <f t="shared" si="81"/>
        <v>0</v>
      </c>
      <c r="O1842" s="98"/>
    </row>
    <row r="1843" spans="1:15" x14ac:dyDescent="0.2">
      <c r="D1843" s="23" t="s">
        <v>4015</v>
      </c>
      <c r="E1843" s="24">
        <v>1.038</v>
      </c>
      <c r="F1843" s="25" t="s">
        <v>129</v>
      </c>
      <c r="G1843" s="26" t="s">
        <v>129</v>
      </c>
      <c r="H1843" s="25">
        <v>1090</v>
      </c>
      <c r="K1843" s="28">
        <f t="shared" si="80"/>
        <v>0</v>
      </c>
      <c r="N1843" s="28">
        <f t="shared" si="81"/>
        <v>0</v>
      </c>
      <c r="O1843" s="98"/>
    </row>
    <row r="1844" spans="1:15" x14ac:dyDescent="0.2">
      <c r="D1844" s="23" t="s">
        <v>4016</v>
      </c>
      <c r="E1844" s="24">
        <v>4.4089999999999998</v>
      </c>
      <c r="F1844" s="25" t="s">
        <v>129</v>
      </c>
      <c r="G1844" s="26" t="s">
        <v>129</v>
      </c>
      <c r="H1844" s="25">
        <v>1120</v>
      </c>
      <c r="K1844" s="28">
        <f t="shared" si="80"/>
        <v>0</v>
      </c>
      <c r="N1844" s="28">
        <f t="shared" si="81"/>
        <v>0</v>
      </c>
      <c r="O1844" s="98"/>
    </row>
    <row r="1845" spans="1:15" x14ac:dyDescent="0.2">
      <c r="A1845" s="24" t="s">
        <v>4117</v>
      </c>
      <c r="C1845" s="68">
        <v>43013</v>
      </c>
      <c r="D1845" s="23" t="s">
        <v>4118</v>
      </c>
      <c r="E1845" s="24">
        <v>0.35439999999999999</v>
      </c>
      <c r="F1845" s="25" t="s">
        <v>4120</v>
      </c>
      <c r="G1845" s="26" t="s">
        <v>4121</v>
      </c>
      <c r="H1845" s="25">
        <v>1100</v>
      </c>
      <c r="I1845" s="27">
        <v>1</v>
      </c>
      <c r="J1845" s="27">
        <v>9680</v>
      </c>
      <c r="K1845" s="28">
        <f t="shared" si="80"/>
        <v>27660</v>
      </c>
      <c r="N1845" s="28">
        <f t="shared" si="81"/>
        <v>1</v>
      </c>
      <c r="O1845" s="98"/>
    </row>
    <row r="1846" spans="1:15" x14ac:dyDescent="0.2">
      <c r="D1846" s="23" t="s">
        <v>4119</v>
      </c>
      <c r="E1846" s="24">
        <v>0.158</v>
      </c>
      <c r="F1846" s="25" t="s">
        <v>129</v>
      </c>
      <c r="G1846" s="26" t="s">
        <v>129</v>
      </c>
      <c r="K1846" s="28">
        <f t="shared" si="80"/>
        <v>0</v>
      </c>
      <c r="N1846" s="28">
        <f t="shared" si="81"/>
        <v>0</v>
      </c>
      <c r="O1846" s="98"/>
    </row>
    <row r="1847" spans="1:15" x14ac:dyDescent="0.2">
      <c r="A1847" s="24" t="s">
        <v>4126</v>
      </c>
      <c r="C1847" s="68">
        <v>43014</v>
      </c>
      <c r="D1847" s="23" t="s">
        <v>4127</v>
      </c>
      <c r="E1847" s="24">
        <v>0.59599999999999997</v>
      </c>
      <c r="F1847" s="25" t="s">
        <v>2470</v>
      </c>
      <c r="G1847" s="26" t="s">
        <v>4128</v>
      </c>
      <c r="H1847" s="25">
        <v>1070</v>
      </c>
      <c r="I1847" s="27">
        <v>0.5</v>
      </c>
      <c r="J1847" s="27">
        <v>31860</v>
      </c>
      <c r="K1847" s="28">
        <f t="shared" si="76"/>
        <v>91030</v>
      </c>
      <c r="N1847" s="28">
        <f t="shared" si="77"/>
        <v>0.5</v>
      </c>
      <c r="O1847" s="97"/>
    </row>
    <row r="1848" spans="1:15" x14ac:dyDescent="0.2">
      <c r="A1848" s="24">
        <v>603</v>
      </c>
      <c r="C1848" s="68">
        <v>43014</v>
      </c>
      <c r="D1848" s="23" t="s">
        <v>2522</v>
      </c>
      <c r="E1848" s="24">
        <v>0.57509999999999994</v>
      </c>
      <c r="F1848" s="25" t="s">
        <v>4129</v>
      </c>
      <c r="G1848" s="26" t="s">
        <v>4130</v>
      </c>
      <c r="H1848" s="25">
        <v>1190</v>
      </c>
      <c r="I1848" s="27">
        <v>0.5</v>
      </c>
      <c r="J1848" s="27">
        <v>23030</v>
      </c>
      <c r="K1848" s="28">
        <f t="shared" ref="K1848:K1887" si="82">ROUND(J1848/0.35,-1)</f>
        <v>65800</v>
      </c>
      <c r="L1848" s="29">
        <v>36000</v>
      </c>
      <c r="M1848" s="29">
        <v>144</v>
      </c>
      <c r="N1848" s="28">
        <f t="shared" si="77"/>
        <v>144.5</v>
      </c>
      <c r="O1848" s="97"/>
    </row>
    <row r="1849" spans="1:15" x14ac:dyDescent="0.2">
      <c r="A1849" s="24">
        <v>604</v>
      </c>
      <c r="C1849" s="68">
        <v>43018</v>
      </c>
      <c r="D1849" s="23" t="s">
        <v>4131</v>
      </c>
      <c r="E1849" s="24">
        <v>21.431000000000001</v>
      </c>
      <c r="F1849" s="25" t="s">
        <v>4132</v>
      </c>
      <c r="G1849" s="26" t="s">
        <v>4133</v>
      </c>
      <c r="H1849" s="25">
        <v>1030</v>
      </c>
      <c r="I1849" s="27">
        <v>0.5</v>
      </c>
      <c r="J1849" s="27">
        <v>48230</v>
      </c>
      <c r="K1849" s="28">
        <f t="shared" si="82"/>
        <v>137800</v>
      </c>
      <c r="L1849" s="29">
        <v>163000</v>
      </c>
      <c r="M1849" s="29">
        <v>652</v>
      </c>
      <c r="N1849" s="28">
        <f t="shared" ref="N1849:N1887" si="83">SUM(I1849+M1849)</f>
        <v>652.5</v>
      </c>
      <c r="O1849" s="97"/>
    </row>
    <row r="1850" spans="1:15" x14ac:dyDescent="0.2">
      <c r="A1850" s="24" t="s">
        <v>4134</v>
      </c>
      <c r="C1850" s="68">
        <v>43018</v>
      </c>
      <c r="D1850" s="23" t="s">
        <v>4131</v>
      </c>
      <c r="E1850" s="24">
        <v>21.431000000000001</v>
      </c>
      <c r="F1850" s="26" t="s">
        <v>4135</v>
      </c>
      <c r="G1850" s="26" t="s">
        <v>4136</v>
      </c>
      <c r="H1850" s="25">
        <v>1030</v>
      </c>
      <c r="I1850" s="27">
        <v>0.5</v>
      </c>
      <c r="J1850" s="27">
        <v>48230</v>
      </c>
      <c r="K1850" s="28">
        <f t="shared" si="82"/>
        <v>137800</v>
      </c>
      <c r="N1850" s="28">
        <f t="shared" si="83"/>
        <v>0.5</v>
      </c>
      <c r="O1850" s="99"/>
    </row>
    <row r="1851" spans="1:15" x14ac:dyDescent="0.2">
      <c r="A1851" s="24" t="s">
        <v>4137</v>
      </c>
      <c r="C1851" s="68">
        <v>43018</v>
      </c>
      <c r="D1851" s="23" t="s">
        <v>4138</v>
      </c>
      <c r="E1851" s="24">
        <v>0.49880000000000002</v>
      </c>
      <c r="F1851" s="25" t="s">
        <v>4139</v>
      </c>
      <c r="G1851" s="26" t="s">
        <v>3102</v>
      </c>
      <c r="H1851" s="25">
        <v>1040</v>
      </c>
      <c r="I1851" s="27">
        <v>0.5</v>
      </c>
      <c r="J1851" s="27">
        <v>700</v>
      </c>
      <c r="K1851" s="28">
        <f t="shared" si="82"/>
        <v>2000</v>
      </c>
      <c r="N1851" s="28">
        <f t="shared" si="83"/>
        <v>0.5</v>
      </c>
      <c r="O1851" s="99"/>
    </row>
    <row r="1852" spans="1:15" x14ac:dyDescent="0.2">
      <c r="A1852" s="24">
        <v>605</v>
      </c>
      <c r="C1852" s="68">
        <v>43018</v>
      </c>
      <c r="D1852" s="23" t="s">
        <v>4138</v>
      </c>
      <c r="E1852" s="24">
        <v>0.49880000000000002</v>
      </c>
      <c r="F1852" s="25" t="s">
        <v>3102</v>
      </c>
      <c r="G1852" s="26" t="s">
        <v>4140</v>
      </c>
      <c r="H1852" s="25">
        <v>1040</v>
      </c>
      <c r="I1852" s="27">
        <v>1</v>
      </c>
      <c r="J1852" s="27">
        <v>27770</v>
      </c>
      <c r="K1852" s="28">
        <f t="shared" si="82"/>
        <v>79340</v>
      </c>
      <c r="L1852" s="29">
        <v>37000</v>
      </c>
      <c r="M1852" s="29">
        <v>148</v>
      </c>
      <c r="N1852" s="28">
        <f t="shared" si="83"/>
        <v>149</v>
      </c>
      <c r="O1852" s="99"/>
    </row>
    <row r="1853" spans="1:15" x14ac:dyDescent="0.2">
      <c r="D1853" s="23" t="s">
        <v>3099</v>
      </c>
      <c r="E1853" s="24">
        <v>8</v>
      </c>
      <c r="F1853" s="25" t="s">
        <v>129</v>
      </c>
      <c r="G1853" s="26" t="s">
        <v>129</v>
      </c>
      <c r="K1853" s="28">
        <f t="shared" si="82"/>
        <v>0</v>
      </c>
      <c r="N1853" s="28">
        <f t="shared" si="83"/>
        <v>0</v>
      </c>
      <c r="O1853" s="99"/>
    </row>
    <row r="1854" spans="1:15" x14ac:dyDescent="0.2">
      <c r="A1854" s="24">
        <v>606</v>
      </c>
      <c r="C1854" s="68">
        <v>43018</v>
      </c>
      <c r="D1854" s="23" t="s">
        <v>4141</v>
      </c>
      <c r="E1854" s="24">
        <v>33.1</v>
      </c>
      <c r="F1854" s="25" t="s">
        <v>3245</v>
      </c>
      <c r="G1854" s="25" t="s">
        <v>4143</v>
      </c>
      <c r="H1854" s="25">
        <v>1060</v>
      </c>
      <c r="I1854" s="27">
        <v>1</v>
      </c>
      <c r="J1854" s="27">
        <v>15930</v>
      </c>
      <c r="K1854" s="28">
        <f t="shared" si="82"/>
        <v>45510</v>
      </c>
      <c r="L1854" s="29">
        <v>164800</v>
      </c>
      <c r="M1854" s="29">
        <v>659.2</v>
      </c>
      <c r="N1854" s="28">
        <f t="shared" si="83"/>
        <v>660.2</v>
      </c>
      <c r="O1854" s="99"/>
    </row>
    <row r="1855" spans="1:15" x14ac:dyDescent="0.2">
      <c r="D1855" s="23" t="s">
        <v>4142</v>
      </c>
      <c r="E1855" s="24">
        <v>3.0819999999999999</v>
      </c>
      <c r="F1855" s="25" t="s">
        <v>129</v>
      </c>
      <c r="G1855" s="26" t="s">
        <v>129</v>
      </c>
      <c r="K1855" s="28">
        <f t="shared" si="82"/>
        <v>0</v>
      </c>
      <c r="N1855" s="28">
        <f t="shared" si="83"/>
        <v>0</v>
      </c>
    </row>
    <row r="1856" spans="1:15" x14ac:dyDescent="0.2">
      <c r="A1856" s="24">
        <v>607</v>
      </c>
      <c r="C1856" s="68">
        <v>43018</v>
      </c>
      <c r="D1856" s="23" t="s">
        <v>4141</v>
      </c>
      <c r="E1856" s="24">
        <v>33.408999999999999</v>
      </c>
      <c r="F1856" s="25" t="s">
        <v>3245</v>
      </c>
      <c r="G1856" s="26" t="s">
        <v>4144</v>
      </c>
      <c r="H1856" s="25">
        <v>1060</v>
      </c>
      <c r="I1856" s="27">
        <v>0.5</v>
      </c>
      <c r="J1856" s="27">
        <v>14530</v>
      </c>
      <c r="K1856" s="28">
        <f t="shared" si="82"/>
        <v>41510</v>
      </c>
      <c r="L1856" s="29">
        <v>139050</v>
      </c>
      <c r="M1856" s="29">
        <v>556.20000000000005</v>
      </c>
      <c r="N1856" s="28">
        <f t="shared" si="83"/>
        <v>556.70000000000005</v>
      </c>
    </row>
    <row r="1857" spans="1:14" x14ac:dyDescent="0.2">
      <c r="A1857" s="24" t="s">
        <v>4145</v>
      </c>
      <c r="C1857" s="68">
        <v>43018</v>
      </c>
      <c r="D1857" s="23" t="s">
        <v>4146</v>
      </c>
      <c r="E1857" s="24">
        <v>3.4980000000000002</v>
      </c>
      <c r="F1857" s="25" t="s">
        <v>4148</v>
      </c>
      <c r="G1857" s="25" t="s">
        <v>4149</v>
      </c>
      <c r="H1857" s="25">
        <v>1050</v>
      </c>
      <c r="I1857" s="27">
        <v>1</v>
      </c>
      <c r="J1857" s="27">
        <v>5100</v>
      </c>
      <c r="K1857" s="28">
        <f t="shared" si="82"/>
        <v>14570</v>
      </c>
      <c r="N1857" s="28">
        <f t="shared" si="83"/>
        <v>1</v>
      </c>
    </row>
    <row r="1858" spans="1:14" x14ac:dyDescent="0.2">
      <c r="D1858" s="23" t="s">
        <v>4147</v>
      </c>
      <c r="E1858" s="24">
        <v>0.23699999999999999</v>
      </c>
      <c r="F1858" s="25" t="s">
        <v>129</v>
      </c>
      <c r="G1858" s="26" t="s">
        <v>129</v>
      </c>
      <c r="K1858" s="28">
        <f t="shared" si="82"/>
        <v>0</v>
      </c>
      <c r="N1858" s="28">
        <f t="shared" si="83"/>
        <v>0</v>
      </c>
    </row>
    <row r="1859" spans="1:14" x14ac:dyDescent="0.2">
      <c r="A1859" s="24" t="s">
        <v>4152</v>
      </c>
      <c r="D1859" s="23" t="s">
        <v>1963</v>
      </c>
      <c r="E1859" s="24">
        <v>0.248</v>
      </c>
      <c r="F1859" s="25" t="s">
        <v>4150</v>
      </c>
      <c r="G1859" s="26" t="s">
        <v>4151</v>
      </c>
      <c r="H1859" s="25">
        <v>1190</v>
      </c>
      <c r="I1859" s="27">
        <v>1.5</v>
      </c>
      <c r="J1859" s="27">
        <v>33840</v>
      </c>
      <c r="K1859" s="28">
        <f t="shared" si="82"/>
        <v>96690</v>
      </c>
      <c r="N1859" s="28">
        <f t="shared" si="83"/>
        <v>1.5</v>
      </c>
    </row>
    <row r="1860" spans="1:14" x14ac:dyDescent="0.2">
      <c r="D1860" s="23" t="s">
        <v>1967</v>
      </c>
      <c r="E1860" s="24">
        <v>0.29699999999999999</v>
      </c>
      <c r="F1860" s="25" t="s">
        <v>129</v>
      </c>
      <c r="G1860" s="26" t="s">
        <v>129</v>
      </c>
      <c r="K1860" s="28">
        <f t="shared" si="82"/>
        <v>0</v>
      </c>
      <c r="N1860" s="28">
        <f t="shared" si="83"/>
        <v>0</v>
      </c>
    </row>
    <row r="1861" spans="1:14" x14ac:dyDescent="0.2">
      <c r="D1861" s="23" t="s">
        <v>1964</v>
      </c>
      <c r="E1861" s="24">
        <v>1.306</v>
      </c>
      <c r="F1861" s="25" t="s">
        <v>129</v>
      </c>
      <c r="G1861" s="26" t="s">
        <v>129</v>
      </c>
      <c r="K1861" s="28">
        <f t="shared" si="82"/>
        <v>0</v>
      </c>
      <c r="N1861" s="28">
        <f t="shared" si="83"/>
        <v>0</v>
      </c>
    </row>
    <row r="1862" spans="1:14" x14ac:dyDescent="0.2">
      <c r="A1862" s="24" t="s">
        <v>4153</v>
      </c>
      <c r="C1862" s="68">
        <v>43019</v>
      </c>
      <c r="D1862" s="23" t="s">
        <v>3922</v>
      </c>
      <c r="E1862" s="24">
        <v>0.27250000000000002</v>
      </c>
      <c r="F1862" s="25" t="s">
        <v>3924</v>
      </c>
      <c r="G1862" s="26" t="s">
        <v>4154</v>
      </c>
      <c r="H1862" s="25">
        <v>3010</v>
      </c>
      <c r="I1862" s="27">
        <v>0.5</v>
      </c>
      <c r="J1862" s="27">
        <v>60520</v>
      </c>
      <c r="K1862" s="28">
        <f t="shared" si="82"/>
        <v>172910</v>
      </c>
      <c r="N1862" s="28">
        <f t="shared" si="83"/>
        <v>0.5</v>
      </c>
    </row>
    <row r="1863" spans="1:14" x14ac:dyDescent="0.2">
      <c r="A1863" s="24" t="s">
        <v>4155</v>
      </c>
      <c r="C1863" s="68">
        <v>43019</v>
      </c>
      <c r="D1863" s="23" t="s">
        <v>4156</v>
      </c>
      <c r="E1863" s="24">
        <v>2.6429999999999998</v>
      </c>
      <c r="F1863" s="25" t="s">
        <v>4157</v>
      </c>
      <c r="G1863" s="26" t="s">
        <v>4157</v>
      </c>
      <c r="H1863" s="25">
        <v>3010</v>
      </c>
      <c r="I1863" s="27">
        <v>0.5</v>
      </c>
      <c r="J1863" s="27">
        <v>57670</v>
      </c>
      <c r="K1863" s="28">
        <f t="shared" si="82"/>
        <v>164770</v>
      </c>
      <c r="N1863" s="28">
        <f t="shared" si="83"/>
        <v>0.5</v>
      </c>
    </row>
    <row r="1864" spans="1:14" x14ac:dyDescent="0.2">
      <c r="A1864" s="24">
        <v>608</v>
      </c>
      <c r="C1864" s="68">
        <v>43019</v>
      </c>
      <c r="D1864" s="23" t="s">
        <v>4158</v>
      </c>
      <c r="E1864" s="24" t="s">
        <v>4159</v>
      </c>
      <c r="F1864" s="25" t="s">
        <v>4160</v>
      </c>
      <c r="G1864" s="26" t="s">
        <v>4161</v>
      </c>
      <c r="H1864" s="25">
        <v>3010</v>
      </c>
      <c r="I1864" s="27">
        <v>0.5</v>
      </c>
      <c r="J1864" s="27">
        <v>21750</v>
      </c>
      <c r="K1864" s="28">
        <f t="shared" si="82"/>
        <v>62140</v>
      </c>
      <c r="L1864" s="29">
        <v>82500</v>
      </c>
      <c r="M1864" s="29">
        <v>330</v>
      </c>
      <c r="N1864" s="28">
        <f t="shared" si="83"/>
        <v>330.5</v>
      </c>
    </row>
    <row r="1865" spans="1:14" x14ac:dyDescent="0.2">
      <c r="A1865" s="24">
        <v>609</v>
      </c>
      <c r="B1865" s="22" t="s">
        <v>145</v>
      </c>
      <c r="C1865" s="68">
        <v>43019</v>
      </c>
      <c r="D1865" s="23" t="s">
        <v>4162</v>
      </c>
      <c r="E1865" s="24" t="s">
        <v>4164</v>
      </c>
      <c r="F1865" s="25" t="s">
        <v>4166</v>
      </c>
      <c r="G1865" s="26" t="s">
        <v>4167</v>
      </c>
      <c r="H1865" s="25">
        <v>3010</v>
      </c>
      <c r="I1865" s="27">
        <v>1</v>
      </c>
      <c r="J1865" s="27">
        <v>15420</v>
      </c>
      <c r="K1865" s="28">
        <f t="shared" si="82"/>
        <v>44060</v>
      </c>
      <c r="L1865" s="29">
        <v>35000</v>
      </c>
      <c r="M1865" s="29">
        <v>140</v>
      </c>
      <c r="N1865" s="28">
        <f t="shared" si="83"/>
        <v>141</v>
      </c>
    </row>
    <row r="1866" spans="1:14" x14ac:dyDescent="0.2">
      <c r="D1866" s="23" t="s">
        <v>4163</v>
      </c>
      <c r="E1866" s="24" t="s">
        <v>4165</v>
      </c>
      <c r="F1866" s="25" t="s">
        <v>129</v>
      </c>
      <c r="G1866" s="26" t="s">
        <v>129</v>
      </c>
      <c r="K1866" s="28">
        <f t="shared" si="82"/>
        <v>0</v>
      </c>
      <c r="N1866" s="28">
        <f t="shared" si="83"/>
        <v>0</v>
      </c>
    </row>
    <row r="1867" spans="1:14" x14ac:dyDescent="0.2">
      <c r="A1867" s="24">
        <v>611</v>
      </c>
      <c r="C1867" s="68">
        <v>43019</v>
      </c>
      <c r="D1867" s="23" t="s">
        <v>4168</v>
      </c>
      <c r="E1867" s="24">
        <v>0.19339999999999999</v>
      </c>
      <c r="F1867" s="25" t="s">
        <v>4170</v>
      </c>
      <c r="G1867" s="26" t="s">
        <v>4171</v>
      </c>
      <c r="H1867" s="25">
        <v>2050</v>
      </c>
      <c r="I1867" s="27">
        <v>1</v>
      </c>
      <c r="J1867" s="27">
        <v>31070</v>
      </c>
      <c r="K1867" s="28">
        <f t="shared" si="82"/>
        <v>88770</v>
      </c>
      <c r="L1867" s="29">
        <v>137000</v>
      </c>
      <c r="M1867" s="29">
        <v>548</v>
      </c>
      <c r="N1867" s="28">
        <f t="shared" si="83"/>
        <v>549</v>
      </c>
    </row>
    <row r="1868" spans="1:14" x14ac:dyDescent="0.2">
      <c r="D1868" s="23" t="s">
        <v>4169</v>
      </c>
      <c r="E1868" s="24">
        <v>0.19339999999999999</v>
      </c>
      <c r="F1868" s="25" t="s">
        <v>129</v>
      </c>
      <c r="G1868" s="26" t="s">
        <v>129</v>
      </c>
      <c r="K1868" s="28">
        <f t="shared" si="82"/>
        <v>0</v>
      </c>
      <c r="N1868" s="28">
        <f t="shared" si="83"/>
        <v>0</v>
      </c>
    </row>
    <row r="1869" spans="1:14" x14ac:dyDescent="0.2">
      <c r="A1869" s="24">
        <v>610</v>
      </c>
      <c r="C1869" s="68">
        <v>43019</v>
      </c>
      <c r="D1869" s="23" t="s">
        <v>4172</v>
      </c>
      <c r="E1869" s="24">
        <v>0.1794</v>
      </c>
      <c r="F1869" s="25" t="s">
        <v>4173</v>
      </c>
      <c r="G1869" s="26" t="s">
        <v>4174</v>
      </c>
      <c r="H1869" s="25">
        <v>2050</v>
      </c>
      <c r="I1869" s="27">
        <v>0.5</v>
      </c>
      <c r="J1869" s="27">
        <v>1470</v>
      </c>
      <c r="K1869" s="28">
        <f t="shared" si="82"/>
        <v>4200</v>
      </c>
      <c r="L1869" s="29">
        <v>6000</v>
      </c>
      <c r="M1869" s="29">
        <v>24</v>
      </c>
      <c r="N1869" s="28">
        <f t="shared" si="83"/>
        <v>24.5</v>
      </c>
    </row>
    <row r="1870" spans="1:14" x14ac:dyDescent="0.2">
      <c r="A1870" s="24" t="s">
        <v>4175</v>
      </c>
      <c r="C1870" s="68">
        <v>43019</v>
      </c>
      <c r="D1870" s="23" t="s">
        <v>4176</v>
      </c>
      <c r="E1870" s="24" t="s">
        <v>4180</v>
      </c>
      <c r="F1870" s="25" t="s">
        <v>4181</v>
      </c>
      <c r="G1870" s="26" t="s">
        <v>4182</v>
      </c>
      <c r="H1870" s="25">
        <v>3010</v>
      </c>
      <c r="I1870" s="27">
        <v>2</v>
      </c>
      <c r="J1870" s="27">
        <v>29910</v>
      </c>
      <c r="K1870" s="28">
        <f t="shared" si="82"/>
        <v>85460</v>
      </c>
      <c r="N1870" s="28">
        <f t="shared" si="83"/>
        <v>2</v>
      </c>
    </row>
    <row r="1871" spans="1:14" x14ac:dyDescent="0.2">
      <c r="D1871" s="23" t="s">
        <v>4177</v>
      </c>
      <c r="E1871" s="24">
        <v>0.1547</v>
      </c>
      <c r="F1871" s="25" t="s">
        <v>129</v>
      </c>
      <c r="G1871" s="26" t="s">
        <v>129</v>
      </c>
      <c r="K1871" s="28">
        <f t="shared" si="82"/>
        <v>0</v>
      </c>
      <c r="N1871" s="28">
        <f t="shared" si="83"/>
        <v>0</v>
      </c>
    </row>
    <row r="1872" spans="1:14" x14ac:dyDescent="0.2">
      <c r="D1872" s="23" t="s">
        <v>4178</v>
      </c>
      <c r="E1872" s="24">
        <v>5.9700000000000003E-2</v>
      </c>
      <c r="F1872" s="25" t="s">
        <v>129</v>
      </c>
      <c r="G1872" s="26" t="s">
        <v>129</v>
      </c>
      <c r="K1872" s="28">
        <f t="shared" si="82"/>
        <v>0</v>
      </c>
      <c r="N1872" s="28">
        <f t="shared" si="83"/>
        <v>0</v>
      </c>
    </row>
    <row r="1873" spans="1:15" x14ac:dyDescent="0.2">
      <c r="D1873" s="23" t="s">
        <v>4179</v>
      </c>
      <c r="E1873" s="24">
        <v>9.8699999999999996E-2</v>
      </c>
      <c r="F1873" s="25" t="s">
        <v>129</v>
      </c>
      <c r="G1873" s="26" t="s">
        <v>129</v>
      </c>
      <c r="K1873" s="28">
        <f t="shared" si="82"/>
        <v>0</v>
      </c>
      <c r="N1873" s="28">
        <f t="shared" si="83"/>
        <v>0</v>
      </c>
      <c r="O1873" s="98"/>
    </row>
    <row r="1874" spans="1:15" x14ac:dyDescent="0.2">
      <c r="A1874" s="24">
        <v>612</v>
      </c>
      <c r="C1874" s="68">
        <v>43019</v>
      </c>
      <c r="D1874" s="23" t="s">
        <v>4183</v>
      </c>
      <c r="E1874" s="24">
        <v>2.4140000000000001</v>
      </c>
      <c r="F1874" s="25" t="s">
        <v>4185</v>
      </c>
      <c r="G1874" s="26" t="s">
        <v>4186</v>
      </c>
      <c r="H1874" s="25">
        <v>1220</v>
      </c>
      <c r="I1874" s="27">
        <v>1</v>
      </c>
      <c r="J1874" s="27">
        <v>45660</v>
      </c>
      <c r="K1874" s="28">
        <f t="shared" ref="K1874:K1875" si="84">ROUND(J1874/0.35,-1)</f>
        <v>130460</v>
      </c>
      <c r="L1874" s="29">
        <v>190000</v>
      </c>
      <c r="M1874" s="29">
        <v>760</v>
      </c>
      <c r="N1874" s="28">
        <f t="shared" ref="N1874:N1875" si="85">SUM(I1874+M1874)</f>
        <v>761</v>
      </c>
      <c r="O1874" s="98"/>
    </row>
    <row r="1875" spans="1:15" s="41" customFormat="1" x14ac:dyDescent="0.2">
      <c r="A1875" s="40"/>
      <c r="B1875" s="38"/>
      <c r="C1875" s="70"/>
      <c r="D1875" s="39" t="s">
        <v>4184</v>
      </c>
      <c r="E1875" s="40">
        <v>5.37</v>
      </c>
      <c r="F1875" s="41" t="s">
        <v>129</v>
      </c>
      <c r="G1875" s="42" t="s">
        <v>129</v>
      </c>
      <c r="I1875" s="43"/>
      <c r="J1875" s="43"/>
      <c r="K1875" s="44">
        <f t="shared" si="84"/>
        <v>0</v>
      </c>
      <c r="L1875" s="45"/>
      <c r="M1875" s="45"/>
      <c r="N1875" s="44">
        <f t="shared" si="85"/>
        <v>0</v>
      </c>
      <c r="O1875" s="37"/>
    </row>
    <row r="1876" spans="1:15" x14ac:dyDescent="0.2">
      <c r="N1876" s="28">
        <f>SUM(N1840:N1875)</f>
        <v>4519.3999999999996</v>
      </c>
      <c r="O1876" s="98">
        <v>64907</v>
      </c>
    </row>
    <row r="1878" spans="1:15" x14ac:dyDescent="0.2">
      <c r="A1878" s="24" t="s">
        <v>4187</v>
      </c>
      <c r="C1878" s="68">
        <v>42655</v>
      </c>
      <c r="D1878" s="23" t="s">
        <v>4188</v>
      </c>
      <c r="E1878" s="24">
        <v>5.0010000000000003</v>
      </c>
      <c r="F1878" s="25" t="s">
        <v>4190</v>
      </c>
      <c r="G1878" s="26" t="s">
        <v>4191</v>
      </c>
      <c r="H1878" s="25">
        <v>1050</v>
      </c>
      <c r="I1878" s="27">
        <v>1</v>
      </c>
      <c r="J1878" s="27">
        <v>54950</v>
      </c>
      <c r="K1878" s="28">
        <f t="shared" si="82"/>
        <v>157000</v>
      </c>
      <c r="N1878" s="28">
        <f t="shared" si="83"/>
        <v>1</v>
      </c>
    </row>
    <row r="1879" spans="1:15" x14ac:dyDescent="0.2">
      <c r="D1879" s="23" t="s">
        <v>4189</v>
      </c>
      <c r="E1879" s="24">
        <v>5.2750000000000004</v>
      </c>
      <c r="F1879" s="25" t="s">
        <v>129</v>
      </c>
      <c r="G1879" s="26" t="s">
        <v>129</v>
      </c>
      <c r="K1879" s="28">
        <f t="shared" si="82"/>
        <v>0</v>
      </c>
      <c r="N1879" s="28">
        <f t="shared" si="83"/>
        <v>0</v>
      </c>
    </row>
    <row r="1880" spans="1:15" x14ac:dyDescent="0.2">
      <c r="A1880" s="24">
        <v>613</v>
      </c>
      <c r="C1880" s="68">
        <v>43020</v>
      </c>
      <c r="D1880" s="23" t="s">
        <v>2377</v>
      </c>
      <c r="E1880" s="24">
        <v>8.9499999999999996E-2</v>
      </c>
      <c r="F1880" s="25" t="s">
        <v>261</v>
      </c>
      <c r="G1880" s="26" t="s">
        <v>268</v>
      </c>
      <c r="H1880" s="25">
        <v>3010</v>
      </c>
      <c r="I1880" s="27">
        <v>0.5</v>
      </c>
      <c r="J1880" s="27">
        <v>12310</v>
      </c>
      <c r="K1880" s="28">
        <f t="shared" si="82"/>
        <v>35170</v>
      </c>
      <c r="L1880" s="29">
        <v>24255</v>
      </c>
      <c r="M1880" s="29">
        <v>97.2</v>
      </c>
      <c r="N1880" s="28">
        <f t="shared" si="83"/>
        <v>97.7</v>
      </c>
    </row>
    <row r="1881" spans="1:15" s="41" customFormat="1" x14ac:dyDescent="0.2">
      <c r="A1881" s="40">
        <v>614</v>
      </c>
      <c r="B1881" s="38"/>
      <c r="C1881" s="70">
        <v>43021</v>
      </c>
      <c r="D1881" s="39" t="s">
        <v>4192</v>
      </c>
      <c r="E1881" s="40">
        <v>28.6</v>
      </c>
      <c r="F1881" s="41" t="s">
        <v>4193</v>
      </c>
      <c r="G1881" s="42" t="s">
        <v>4194</v>
      </c>
      <c r="H1881" s="41">
        <v>1220</v>
      </c>
      <c r="I1881" s="43">
        <v>0.5</v>
      </c>
      <c r="J1881" s="43">
        <v>68670</v>
      </c>
      <c r="K1881" s="44">
        <f t="shared" si="82"/>
        <v>196200</v>
      </c>
      <c r="L1881" s="45">
        <v>325000</v>
      </c>
      <c r="M1881" s="45">
        <v>1300</v>
      </c>
      <c r="N1881" s="44">
        <f t="shared" si="83"/>
        <v>1300.5</v>
      </c>
      <c r="O1881" s="37"/>
    </row>
    <row r="1882" spans="1:15" x14ac:dyDescent="0.2">
      <c r="N1882" s="28">
        <f>SUM(N1878:N1881)</f>
        <v>1399.2</v>
      </c>
      <c r="O1882" s="62">
        <v>64931</v>
      </c>
    </row>
    <row r="1883" spans="1:15" x14ac:dyDescent="0.2">
      <c r="O1883" s="29"/>
    </row>
    <row r="1884" spans="1:15" x14ac:dyDescent="0.2">
      <c r="A1884" s="24">
        <v>615</v>
      </c>
      <c r="C1884" s="68">
        <v>43021</v>
      </c>
      <c r="D1884" s="23" t="s">
        <v>4195</v>
      </c>
      <c r="E1884" s="24">
        <v>0.2397</v>
      </c>
      <c r="F1884" s="25" t="s">
        <v>4196</v>
      </c>
      <c r="G1884" s="26" t="s">
        <v>4197</v>
      </c>
      <c r="H1884" s="25">
        <v>3010</v>
      </c>
      <c r="I1884" s="27">
        <v>0.5</v>
      </c>
      <c r="J1884" s="27">
        <v>38180</v>
      </c>
      <c r="K1884" s="28">
        <f t="shared" si="82"/>
        <v>109090</v>
      </c>
      <c r="L1884" s="29">
        <v>125000</v>
      </c>
      <c r="M1884" s="29">
        <v>500</v>
      </c>
      <c r="N1884" s="28">
        <f t="shared" si="83"/>
        <v>500.5</v>
      </c>
    </row>
    <row r="1885" spans="1:15" x14ac:dyDescent="0.2">
      <c r="A1885" s="24" t="s">
        <v>4198</v>
      </c>
      <c r="C1885" s="68">
        <v>43024</v>
      </c>
      <c r="D1885" s="23" t="s">
        <v>4199</v>
      </c>
      <c r="E1885" s="24">
        <v>4.5999999999999999E-2</v>
      </c>
      <c r="F1885" s="25" t="s">
        <v>4200</v>
      </c>
      <c r="G1885" s="26" t="s">
        <v>4201</v>
      </c>
      <c r="H1885" s="25">
        <v>3010</v>
      </c>
      <c r="I1885" s="27" t="s">
        <v>4202</v>
      </c>
      <c r="J1885" s="27">
        <v>6070</v>
      </c>
      <c r="K1885" s="28">
        <f t="shared" si="82"/>
        <v>17340</v>
      </c>
      <c r="N1885" s="28">
        <v>0</v>
      </c>
    </row>
    <row r="1886" spans="1:15" x14ac:dyDescent="0.2">
      <c r="A1886" s="24" t="s">
        <v>4203</v>
      </c>
      <c r="C1886" s="68">
        <v>43024</v>
      </c>
      <c r="D1886" s="23" t="s">
        <v>1968</v>
      </c>
      <c r="E1886" s="24">
        <v>8.3988999999999994</v>
      </c>
      <c r="F1886" s="25" t="s">
        <v>1978</v>
      </c>
      <c r="G1886" s="26" t="s">
        <v>4204</v>
      </c>
      <c r="H1886" s="25">
        <v>1190</v>
      </c>
      <c r="I1886" s="27">
        <v>0.5</v>
      </c>
      <c r="J1886" s="27">
        <v>37980</v>
      </c>
      <c r="K1886" s="28">
        <f t="shared" si="82"/>
        <v>108510</v>
      </c>
      <c r="N1886" s="28">
        <f t="shared" si="83"/>
        <v>0.5</v>
      </c>
    </row>
    <row r="1887" spans="1:15" x14ac:dyDescent="0.2">
      <c r="A1887" s="24">
        <v>617</v>
      </c>
      <c r="C1887" s="68">
        <v>43024</v>
      </c>
      <c r="D1887" s="23" t="s">
        <v>4205</v>
      </c>
      <c r="E1887" s="24">
        <v>5.625</v>
      </c>
      <c r="F1887" s="25" t="s">
        <v>4207</v>
      </c>
      <c r="G1887" s="26" t="s">
        <v>4208</v>
      </c>
      <c r="H1887" s="25">
        <v>1050</v>
      </c>
      <c r="I1887" s="27">
        <v>1</v>
      </c>
      <c r="J1887" s="27">
        <v>229350</v>
      </c>
      <c r="K1887" s="28">
        <f t="shared" si="82"/>
        <v>655290</v>
      </c>
      <c r="L1887" s="29">
        <v>504820.42</v>
      </c>
      <c r="M1887" s="29">
        <v>2019.28</v>
      </c>
      <c r="N1887" s="28">
        <f t="shared" si="83"/>
        <v>2020.28</v>
      </c>
    </row>
    <row r="1888" spans="1:15" x14ac:dyDescent="0.2">
      <c r="D1888" s="23" t="s">
        <v>4206</v>
      </c>
      <c r="E1888" s="24">
        <v>30.468</v>
      </c>
      <c r="F1888" s="25" t="s">
        <v>129</v>
      </c>
      <c r="G1888" s="26" t="s">
        <v>129</v>
      </c>
      <c r="K1888" s="28">
        <f t="shared" ref="K1888:K1942" si="86">ROUND(J1888/0.35,-1)</f>
        <v>0</v>
      </c>
      <c r="N1888" s="28">
        <f t="shared" ref="N1888:N1942" si="87">SUM(I1888+M1888)</f>
        <v>0</v>
      </c>
    </row>
    <row r="1889" spans="1:15" x14ac:dyDescent="0.2">
      <c r="A1889" s="24">
        <v>618</v>
      </c>
      <c r="C1889" s="68">
        <v>43025</v>
      </c>
      <c r="D1889" s="23" t="s">
        <v>4209</v>
      </c>
      <c r="E1889" s="24">
        <v>0.50600000000000001</v>
      </c>
      <c r="F1889" s="25" t="s">
        <v>4211</v>
      </c>
      <c r="G1889" s="26" t="s">
        <v>4212</v>
      </c>
      <c r="H1889" s="25">
        <v>1050</v>
      </c>
      <c r="I1889" s="27">
        <v>1</v>
      </c>
      <c r="J1889" s="27">
        <v>41200</v>
      </c>
      <c r="K1889" s="28">
        <f t="shared" si="86"/>
        <v>117710</v>
      </c>
      <c r="L1889" s="29">
        <v>160000</v>
      </c>
      <c r="M1889" s="29">
        <v>640</v>
      </c>
      <c r="N1889" s="28">
        <f t="shared" si="87"/>
        <v>641</v>
      </c>
    </row>
    <row r="1890" spans="1:15" x14ac:dyDescent="0.2">
      <c r="D1890" s="23" t="s">
        <v>4210</v>
      </c>
      <c r="E1890" s="24">
        <v>2.0049999999999999</v>
      </c>
      <c r="F1890" s="25" t="s">
        <v>129</v>
      </c>
      <c r="G1890" s="26" t="s">
        <v>129</v>
      </c>
      <c r="K1890" s="28">
        <f t="shared" si="86"/>
        <v>0</v>
      </c>
      <c r="N1890" s="28">
        <f t="shared" si="87"/>
        <v>0</v>
      </c>
    </row>
    <row r="1891" spans="1:15" s="41" customFormat="1" x14ac:dyDescent="0.2">
      <c r="A1891" s="40">
        <v>619</v>
      </c>
      <c r="B1891" s="38"/>
      <c r="C1891" s="70">
        <v>43025</v>
      </c>
      <c r="D1891" s="39" t="s">
        <v>4213</v>
      </c>
      <c r="E1891" s="40">
        <v>1.548</v>
      </c>
      <c r="F1891" s="41" t="s">
        <v>4214</v>
      </c>
      <c r="G1891" s="42" t="s">
        <v>4215</v>
      </c>
      <c r="H1891" s="41">
        <v>1070</v>
      </c>
      <c r="I1891" s="43">
        <v>0.5</v>
      </c>
      <c r="J1891" s="43">
        <v>23740</v>
      </c>
      <c r="K1891" s="44">
        <f t="shared" si="86"/>
        <v>67830</v>
      </c>
      <c r="L1891" s="45">
        <v>85000</v>
      </c>
      <c r="M1891" s="45">
        <v>340</v>
      </c>
      <c r="N1891" s="44">
        <f t="shared" si="87"/>
        <v>340.5</v>
      </c>
      <c r="O1891" s="37"/>
    </row>
    <row r="1892" spans="1:15" x14ac:dyDescent="0.2">
      <c r="N1892" s="28">
        <f>SUM(N1884:N1891)</f>
        <v>3502.7799999999997</v>
      </c>
      <c r="O1892" s="100">
        <v>64970</v>
      </c>
    </row>
    <row r="1893" spans="1:15" x14ac:dyDescent="0.2">
      <c r="O1893" s="100"/>
    </row>
    <row r="1894" spans="1:15" x14ac:dyDescent="0.2">
      <c r="A1894" s="24">
        <v>616</v>
      </c>
      <c r="C1894" s="68">
        <v>43025</v>
      </c>
      <c r="D1894" s="23" t="s">
        <v>4230</v>
      </c>
      <c r="E1894" s="24" t="s">
        <v>4231</v>
      </c>
      <c r="F1894" s="25" t="s">
        <v>4232</v>
      </c>
      <c r="G1894" s="26" t="s">
        <v>4233</v>
      </c>
      <c r="H1894" s="25">
        <v>3010</v>
      </c>
      <c r="I1894" s="27">
        <v>0.5</v>
      </c>
      <c r="J1894" s="27">
        <v>12700</v>
      </c>
      <c r="K1894" s="28">
        <f>ROUND(J1894/0.35,-1)</f>
        <v>36290</v>
      </c>
      <c r="L1894" s="29">
        <v>17500</v>
      </c>
      <c r="M1894" s="29">
        <v>70</v>
      </c>
      <c r="N1894" s="28">
        <f>SUM(I1894+M1894)</f>
        <v>70.5</v>
      </c>
      <c r="O1894" s="100"/>
    </row>
    <row r="1895" spans="1:15" x14ac:dyDescent="0.2">
      <c r="A1895" s="24">
        <v>621</v>
      </c>
      <c r="C1895" s="68">
        <v>43025</v>
      </c>
      <c r="D1895" s="23" t="s">
        <v>4218</v>
      </c>
      <c r="E1895" s="24">
        <v>38.877000000000002</v>
      </c>
      <c r="F1895" s="25" t="s">
        <v>3245</v>
      </c>
      <c r="G1895" s="26" t="s">
        <v>4220</v>
      </c>
      <c r="H1895" s="25">
        <v>1100</v>
      </c>
      <c r="I1895" s="27">
        <v>1</v>
      </c>
      <c r="J1895" s="27">
        <v>34730</v>
      </c>
      <c r="K1895" s="28">
        <f t="shared" si="86"/>
        <v>99230</v>
      </c>
      <c r="L1895" s="29">
        <v>252350</v>
      </c>
      <c r="M1895" s="29">
        <v>1009.4</v>
      </c>
      <c r="N1895" s="28">
        <f t="shared" si="87"/>
        <v>1010.4</v>
      </c>
      <c r="O1895" s="100"/>
    </row>
    <row r="1896" spans="1:15" x14ac:dyDescent="0.2">
      <c r="D1896" s="23" t="s">
        <v>4219</v>
      </c>
      <c r="E1896" s="24">
        <v>43.807000000000002</v>
      </c>
      <c r="F1896" s="25" t="s">
        <v>129</v>
      </c>
      <c r="G1896" s="26" t="s">
        <v>129</v>
      </c>
      <c r="K1896" s="28">
        <f t="shared" si="86"/>
        <v>0</v>
      </c>
      <c r="N1896" s="28">
        <f t="shared" si="87"/>
        <v>0</v>
      </c>
      <c r="O1896" s="100"/>
    </row>
    <row r="1897" spans="1:15" x14ac:dyDescent="0.2">
      <c r="A1897" s="24">
        <v>622</v>
      </c>
      <c r="C1897" s="68">
        <v>43025</v>
      </c>
      <c r="D1897" s="23" t="s">
        <v>4221</v>
      </c>
      <c r="E1897" s="24">
        <v>81</v>
      </c>
      <c r="F1897" s="25" t="s">
        <v>4223</v>
      </c>
      <c r="G1897" s="26" t="s">
        <v>2307</v>
      </c>
      <c r="H1897" s="25">
        <v>1160</v>
      </c>
      <c r="I1897" s="27">
        <v>1</v>
      </c>
      <c r="J1897" s="27">
        <v>105480</v>
      </c>
      <c r="K1897" s="28">
        <f t="shared" si="86"/>
        <v>301370</v>
      </c>
      <c r="L1897" s="29">
        <v>214775</v>
      </c>
      <c r="M1897" s="29">
        <v>859.1</v>
      </c>
      <c r="N1897" s="28">
        <f t="shared" si="87"/>
        <v>860.1</v>
      </c>
      <c r="O1897" s="100"/>
    </row>
    <row r="1898" spans="1:15" x14ac:dyDescent="0.2">
      <c r="D1898" s="23" t="s">
        <v>4222</v>
      </c>
      <c r="E1898" s="24">
        <v>2.5</v>
      </c>
      <c r="F1898" s="25" t="s">
        <v>129</v>
      </c>
      <c r="G1898" s="26" t="s">
        <v>129</v>
      </c>
      <c r="K1898" s="28">
        <f t="shared" si="86"/>
        <v>0</v>
      </c>
      <c r="N1898" s="28">
        <f t="shared" si="87"/>
        <v>0</v>
      </c>
      <c r="O1898" s="100"/>
    </row>
    <row r="1899" spans="1:15" x14ac:dyDescent="0.2">
      <c r="A1899" s="24">
        <v>623</v>
      </c>
      <c r="C1899" s="68">
        <v>43025</v>
      </c>
      <c r="D1899" s="23" t="s">
        <v>4224</v>
      </c>
      <c r="E1899" s="24">
        <v>1.3886000000000001</v>
      </c>
      <c r="F1899" s="25" t="s">
        <v>4225</v>
      </c>
      <c r="G1899" s="26" t="s">
        <v>4226</v>
      </c>
      <c r="H1899" s="25">
        <v>1180</v>
      </c>
      <c r="I1899" s="27">
        <v>0.5</v>
      </c>
      <c r="J1899" s="27">
        <v>18800</v>
      </c>
      <c r="K1899" s="28">
        <f t="shared" si="86"/>
        <v>53710</v>
      </c>
      <c r="L1899" s="29">
        <v>70000</v>
      </c>
      <c r="M1899" s="29">
        <v>280</v>
      </c>
      <c r="N1899" s="28">
        <f t="shared" si="87"/>
        <v>280.5</v>
      </c>
      <c r="O1899" s="100"/>
    </row>
    <row r="1900" spans="1:15" x14ac:dyDescent="0.2">
      <c r="A1900" s="24">
        <v>624</v>
      </c>
      <c r="C1900" s="68">
        <v>43025</v>
      </c>
      <c r="D1900" s="23" t="s">
        <v>4227</v>
      </c>
      <c r="E1900" s="24">
        <v>0.124</v>
      </c>
      <c r="F1900" s="25" t="s">
        <v>4228</v>
      </c>
      <c r="G1900" s="26" t="s">
        <v>4229</v>
      </c>
      <c r="H1900" s="25">
        <v>3010</v>
      </c>
      <c r="I1900" s="27">
        <v>0.5</v>
      </c>
      <c r="J1900" s="27">
        <v>11670</v>
      </c>
      <c r="K1900" s="28">
        <f t="shared" si="86"/>
        <v>33340</v>
      </c>
      <c r="L1900" s="29">
        <v>33320</v>
      </c>
      <c r="M1900" s="29">
        <v>133.28</v>
      </c>
      <c r="N1900" s="28">
        <f t="shared" si="87"/>
        <v>133.78</v>
      </c>
      <c r="O1900" s="100"/>
    </row>
    <row r="1901" spans="1:15" x14ac:dyDescent="0.2">
      <c r="A1901" s="24">
        <v>625</v>
      </c>
      <c r="C1901" s="68">
        <v>43025</v>
      </c>
      <c r="D1901" s="23" t="s">
        <v>4234</v>
      </c>
      <c r="E1901" s="24">
        <v>43.133499999999998</v>
      </c>
      <c r="F1901" s="25" t="s">
        <v>4235</v>
      </c>
      <c r="G1901" s="26" t="s">
        <v>4236</v>
      </c>
      <c r="H1901" s="25">
        <v>1150</v>
      </c>
      <c r="I1901" s="27">
        <v>0.5</v>
      </c>
      <c r="J1901" s="27">
        <v>69360</v>
      </c>
      <c r="K1901" s="28">
        <f t="shared" si="86"/>
        <v>198170</v>
      </c>
      <c r="L1901" s="29">
        <v>137000</v>
      </c>
      <c r="M1901" s="29">
        <v>548</v>
      </c>
      <c r="N1901" s="28">
        <f t="shared" si="87"/>
        <v>548.5</v>
      </c>
      <c r="O1901" s="100"/>
    </row>
    <row r="1902" spans="1:15" x14ac:dyDescent="0.2">
      <c r="A1902" s="24" t="s">
        <v>4237</v>
      </c>
      <c r="C1902" s="68">
        <v>43025</v>
      </c>
      <c r="D1902" s="23" t="s">
        <v>4238</v>
      </c>
      <c r="E1902" s="24" t="s">
        <v>4239</v>
      </c>
      <c r="F1902" s="25" t="s">
        <v>4240</v>
      </c>
      <c r="G1902" s="26" t="s">
        <v>4241</v>
      </c>
      <c r="H1902" s="25">
        <v>3010</v>
      </c>
      <c r="I1902" s="27">
        <v>0.5</v>
      </c>
      <c r="J1902" s="27">
        <v>18500</v>
      </c>
      <c r="K1902" s="28">
        <f t="shared" si="86"/>
        <v>52860</v>
      </c>
      <c r="N1902" s="28">
        <f t="shared" si="87"/>
        <v>0.5</v>
      </c>
      <c r="O1902" s="100"/>
    </row>
    <row r="1903" spans="1:15" x14ac:dyDescent="0.2">
      <c r="A1903" s="24">
        <v>626</v>
      </c>
      <c r="C1903" s="68">
        <v>43026</v>
      </c>
      <c r="D1903" s="23" t="s">
        <v>3707</v>
      </c>
      <c r="E1903" s="24">
        <v>0.31830000000000003</v>
      </c>
      <c r="F1903" s="25" t="s">
        <v>4242</v>
      </c>
      <c r="G1903" s="26" t="s">
        <v>4243</v>
      </c>
      <c r="H1903" s="25">
        <v>1060</v>
      </c>
      <c r="I1903" s="27">
        <v>0.5</v>
      </c>
      <c r="J1903" s="27">
        <v>2220</v>
      </c>
      <c r="K1903" s="28">
        <f t="shared" si="86"/>
        <v>6340</v>
      </c>
      <c r="L1903" s="29">
        <v>1000</v>
      </c>
      <c r="M1903" s="29">
        <v>4</v>
      </c>
      <c r="N1903" s="28">
        <f t="shared" si="87"/>
        <v>4.5</v>
      </c>
      <c r="O1903" s="100"/>
    </row>
    <row r="1904" spans="1:15" x14ac:dyDescent="0.2">
      <c r="A1904" s="24">
        <v>627</v>
      </c>
      <c r="C1904" s="68">
        <v>43026</v>
      </c>
      <c r="D1904" s="23" t="s">
        <v>3801</v>
      </c>
      <c r="E1904" s="24">
        <v>0.8861</v>
      </c>
      <c r="F1904" s="25" t="s">
        <v>3294</v>
      </c>
      <c r="G1904" s="26" t="s">
        <v>4244</v>
      </c>
      <c r="H1904" s="25">
        <v>1060</v>
      </c>
      <c r="I1904" s="27">
        <v>0.5</v>
      </c>
      <c r="J1904" s="27">
        <v>32880</v>
      </c>
      <c r="K1904" s="28">
        <f t="shared" si="86"/>
        <v>93940</v>
      </c>
      <c r="L1904" s="29">
        <v>130000</v>
      </c>
      <c r="M1904" s="29">
        <v>520</v>
      </c>
      <c r="N1904" s="28">
        <f t="shared" si="87"/>
        <v>520.5</v>
      </c>
      <c r="O1904" s="100"/>
    </row>
    <row r="1905" spans="1:15" x14ac:dyDescent="0.2">
      <c r="A1905" s="24" t="s">
        <v>4245</v>
      </c>
      <c r="C1905" s="68">
        <v>43026</v>
      </c>
      <c r="D1905" s="23" t="s">
        <v>4246</v>
      </c>
      <c r="E1905" s="24">
        <v>0.1699</v>
      </c>
      <c r="F1905" s="25" t="s">
        <v>4247</v>
      </c>
      <c r="G1905" s="26" t="s">
        <v>4248</v>
      </c>
      <c r="H1905" s="25">
        <v>3010</v>
      </c>
      <c r="I1905" s="27">
        <v>0.5</v>
      </c>
      <c r="J1905" s="27">
        <v>25870</v>
      </c>
      <c r="K1905" s="28">
        <f t="shared" si="86"/>
        <v>73910</v>
      </c>
      <c r="N1905" s="28">
        <f t="shared" si="87"/>
        <v>0.5</v>
      </c>
      <c r="O1905" s="100"/>
    </row>
    <row r="1906" spans="1:15" x14ac:dyDescent="0.2">
      <c r="A1906" s="24">
        <v>628</v>
      </c>
      <c r="C1906" s="68">
        <v>43026</v>
      </c>
      <c r="D1906" s="23" t="s">
        <v>4249</v>
      </c>
      <c r="E1906" s="24">
        <v>29.7</v>
      </c>
      <c r="F1906" s="25" t="s">
        <v>4250</v>
      </c>
      <c r="G1906" s="26" t="s">
        <v>4251</v>
      </c>
      <c r="H1906" s="25">
        <v>1040</v>
      </c>
      <c r="I1906" s="27">
        <v>0.5</v>
      </c>
      <c r="J1906" s="27">
        <v>41070</v>
      </c>
      <c r="K1906" s="28">
        <f t="shared" si="86"/>
        <v>117340</v>
      </c>
      <c r="L1906" s="29">
        <v>190000</v>
      </c>
      <c r="M1906" s="29">
        <v>760</v>
      </c>
      <c r="N1906" s="28">
        <f t="shared" si="87"/>
        <v>760.5</v>
      </c>
      <c r="O1906" s="130" t="s">
        <v>4254</v>
      </c>
    </row>
    <row r="1907" spans="1:15" x14ac:dyDescent="0.2">
      <c r="A1907" s="24">
        <v>629</v>
      </c>
      <c r="C1907" s="68">
        <v>43026</v>
      </c>
      <c r="D1907" s="23" t="s">
        <v>4252</v>
      </c>
      <c r="E1907" s="24">
        <v>20.231000000000002</v>
      </c>
      <c r="F1907" s="25" t="s">
        <v>4253</v>
      </c>
      <c r="G1907" s="26" t="s">
        <v>4251</v>
      </c>
      <c r="H1907" s="25">
        <v>1040</v>
      </c>
      <c r="I1907" s="27">
        <v>0.5</v>
      </c>
      <c r="J1907" s="27">
        <v>27980</v>
      </c>
      <c r="K1907" s="28">
        <f t="shared" si="86"/>
        <v>79940</v>
      </c>
      <c r="L1907" s="29">
        <v>60000</v>
      </c>
      <c r="M1907" s="29">
        <v>240</v>
      </c>
      <c r="N1907" s="28">
        <f t="shared" si="87"/>
        <v>240.5</v>
      </c>
      <c r="O1907" s="130"/>
    </row>
    <row r="1908" spans="1:15" x14ac:dyDescent="0.2">
      <c r="A1908" s="24">
        <v>630</v>
      </c>
      <c r="C1908" s="68">
        <v>43026</v>
      </c>
      <c r="D1908" s="23" t="s">
        <v>4255</v>
      </c>
      <c r="E1908" s="24">
        <v>21</v>
      </c>
      <c r="F1908" s="25" t="s">
        <v>4253</v>
      </c>
      <c r="G1908" s="26" t="s">
        <v>4256</v>
      </c>
      <c r="H1908" s="25">
        <v>1040</v>
      </c>
      <c r="I1908" s="27">
        <v>0.5</v>
      </c>
      <c r="J1908" s="27">
        <v>30330</v>
      </c>
      <c r="K1908" s="28">
        <f t="shared" si="86"/>
        <v>86660</v>
      </c>
      <c r="L1908" s="29">
        <v>105000</v>
      </c>
      <c r="M1908" s="29">
        <v>420</v>
      </c>
      <c r="N1908" s="28">
        <f t="shared" si="87"/>
        <v>420.5</v>
      </c>
      <c r="O1908" s="100"/>
    </row>
    <row r="1909" spans="1:15" x14ac:dyDescent="0.2">
      <c r="A1909" s="24">
        <v>631</v>
      </c>
      <c r="C1909" s="68">
        <v>43026</v>
      </c>
      <c r="D1909" s="23" t="s">
        <v>4257</v>
      </c>
      <c r="E1909" s="24">
        <v>1.0169999999999999</v>
      </c>
      <c r="F1909" s="25" t="s">
        <v>4259</v>
      </c>
      <c r="G1909" s="26" t="s">
        <v>4260</v>
      </c>
      <c r="H1909" s="25">
        <v>1100</v>
      </c>
      <c r="I1909" s="27">
        <v>1</v>
      </c>
      <c r="J1909" s="27">
        <v>29160</v>
      </c>
      <c r="K1909" s="28">
        <f t="shared" si="86"/>
        <v>83310</v>
      </c>
      <c r="L1909" s="29">
        <v>150000</v>
      </c>
      <c r="M1909" s="29">
        <v>600</v>
      </c>
      <c r="N1909" s="28">
        <f t="shared" si="87"/>
        <v>601</v>
      </c>
      <c r="O1909" s="100"/>
    </row>
    <row r="1910" spans="1:15" x14ac:dyDescent="0.2">
      <c r="D1910" s="23" t="s">
        <v>4258</v>
      </c>
      <c r="E1910" s="24">
        <v>0.63600000000000001</v>
      </c>
      <c r="F1910" s="25" t="s">
        <v>129</v>
      </c>
      <c r="G1910" s="26" t="s">
        <v>129</v>
      </c>
      <c r="K1910" s="28">
        <f t="shared" si="86"/>
        <v>0</v>
      </c>
      <c r="N1910" s="28">
        <f t="shared" si="87"/>
        <v>0</v>
      </c>
      <c r="O1910" s="100"/>
    </row>
    <row r="1911" spans="1:15" x14ac:dyDescent="0.2">
      <c r="A1911" s="24">
        <v>632</v>
      </c>
      <c r="C1911" s="68">
        <v>43026</v>
      </c>
      <c r="D1911" s="23" t="s">
        <v>4261</v>
      </c>
      <c r="E1911" s="24">
        <v>5.0110000000000001</v>
      </c>
      <c r="F1911" s="25" t="s">
        <v>2307</v>
      </c>
      <c r="G1911" s="26" t="s">
        <v>4262</v>
      </c>
      <c r="H1911" s="25">
        <v>1060</v>
      </c>
      <c r="I1911" s="27">
        <v>0.5</v>
      </c>
      <c r="J1911" s="27">
        <v>7690</v>
      </c>
      <c r="K1911" s="28">
        <f t="shared" si="86"/>
        <v>21970</v>
      </c>
      <c r="L1911" s="29">
        <v>29900</v>
      </c>
      <c r="M1911" s="29">
        <v>119.6</v>
      </c>
      <c r="N1911" s="28">
        <f t="shared" si="87"/>
        <v>120.1</v>
      </c>
      <c r="O1911" s="100"/>
    </row>
    <row r="1912" spans="1:15" x14ac:dyDescent="0.2">
      <c r="A1912" s="24">
        <v>633</v>
      </c>
      <c r="C1912" s="68">
        <v>43026</v>
      </c>
      <c r="D1912" s="23" t="s">
        <v>4263</v>
      </c>
      <c r="E1912" s="24">
        <v>0.2974</v>
      </c>
      <c r="F1912" s="25" t="s">
        <v>4265</v>
      </c>
      <c r="G1912" s="26" t="s">
        <v>3808</v>
      </c>
      <c r="H1912" s="25">
        <v>3010</v>
      </c>
      <c r="I1912" s="27">
        <v>1</v>
      </c>
      <c r="J1912" s="27">
        <v>20330</v>
      </c>
      <c r="K1912" s="28">
        <f t="shared" si="86"/>
        <v>58090</v>
      </c>
      <c r="L1912" s="29">
        <v>76000</v>
      </c>
      <c r="M1912" s="29">
        <v>304</v>
      </c>
      <c r="N1912" s="28">
        <f t="shared" si="87"/>
        <v>305</v>
      </c>
      <c r="O1912" s="100"/>
    </row>
    <row r="1913" spans="1:15" x14ac:dyDescent="0.2">
      <c r="D1913" s="23" t="s">
        <v>4264</v>
      </c>
      <c r="E1913" s="24">
        <v>7.2700000000000001E-2</v>
      </c>
      <c r="F1913" s="25" t="s">
        <v>129</v>
      </c>
      <c r="G1913" s="26" t="s">
        <v>129</v>
      </c>
      <c r="K1913" s="28">
        <f t="shared" si="86"/>
        <v>0</v>
      </c>
      <c r="N1913" s="28">
        <f t="shared" si="87"/>
        <v>0</v>
      </c>
      <c r="O1913" s="100"/>
    </row>
    <row r="1914" spans="1:15" x14ac:dyDescent="0.2">
      <c r="A1914" s="24">
        <v>634</v>
      </c>
      <c r="C1914" s="68">
        <v>43027</v>
      </c>
      <c r="D1914" s="23" t="s">
        <v>3873</v>
      </c>
      <c r="E1914" s="24">
        <v>2.585</v>
      </c>
      <c r="F1914" s="25" t="s">
        <v>4266</v>
      </c>
      <c r="G1914" s="26" t="s">
        <v>4267</v>
      </c>
      <c r="H1914" s="25">
        <v>1200</v>
      </c>
      <c r="I1914" s="27">
        <v>0.5</v>
      </c>
      <c r="J1914" s="27">
        <v>28580</v>
      </c>
      <c r="K1914" s="28">
        <f t="shared" si="86"/>
        <v>81660</v>
      </c>
      <c r="L1914" s="29">
        <v>75000</v>
      </c>
      <c r="M1914" s="29">
        <v>300</v>
      </c>
      <c r="N1914" s="28">
        <f t="shared" si="87"/>
        <v>300.5</v>
      </c>
      <c r="O1914" s="100"/>
    </row>
    <row r="1915" spans="1:15" s="41" customFormat="1" x14ac:dyDescent="0.2">
      <c r="A1915" s="40">
        <v>635</v>
      </c>
      <c r="B1915" s="38"/>
      <c r="C1915" s="70">
        <v>43027</v>
      </c>
      <c r="D1915" s="39" t="s">
        <v>1378</v>
      </c>
      <c r="E1915" s="40">
        <v>0.60429999999999995</v>
      </c>
      <c r="F1915" s="41" t="s">
        <v>4268</v>
      </c>
      <c r="G1915" s="42" t="s">
        <v>4269</v>
      </c>
      <c r="H1915" s="41">
        <v>3010</v>
      </c>
      <c r="I1915" s="43">
        <v>0.5</v>
      </c>
      <c r="J1915" s="43">
        <v>46290</v>
      </c>
      <c r="K1915" s="44">
        <f t="shared" si="86"/>
        <v>132260</v>
      </c>
      <c r="L1915" s="45">
        <v>140000</v>
      </c>
      <c r="M1915" s="45">
        <v>560</v>
      </c>
      <c r="N1915" s="44">
        <f t="shared" si="87"/>
        <v>560.5</v>
      </c>
      <c r="O1915" s="37"/>
    </row>
    <row r="1916" spans="1:15" x14ac:dyDescent="0.2">
      <c r="N1916" s="28">
        <f>SUM(N1894:N1915)</f>
        <v>6738.380000000001</v>
      </c>
      <c r="O1916" s="100">
        <v>64999</v>
      </c>
    </row>
    <row r="1918" spans="1:15" x14ac:dyDescent="0.2">
      <c r="A1918" s="24">
        <v>620</v>
      </c>
      <c r="C1918" s="68">
        <v>43025</v>
      </c>
      <c r="D1918" s="23" t="s">
        <v>4176</v>
      </c>
      <c r="E1918" s="24">
        <v>6.9999999999999999E-4</v>
      </c>
      <c r="F1918" s="25" t="s">
        <v>4216</v>
      </c>
      <c r="G1918" s="26" t="s">
        <v>4217</v>
      </c>
      <c r="H1918" s="25">
        <v>3010</v>
      </c>
      <c r="I1918" s="27">
        <v>1.5</v>
      </c>
      <c r="J1918" s="27">
        <v>29910</v>
      </c>
      <c r="K1918" s="28">
        <f>ROUND(J1918/0.35,-1)</f>
        <v>85460</v>
      </c>
      <c r="L1918" s="29">
        <v>120000</v>
      </c>
      <c r="M1918" s="29">
        <v>480.5</v>
      </c>
      <c r="N1918" s="28">
        <f>SUM(I1918+M1918)</f>
        <v>482</v>
      </c>
      <c r="O1918" s="101"/>
    </row>
    <row r="1919" spans="1:15" x14ac:dyDescent="0.2">
      <c r="D1919" s="23" t="s">
        <v>4177</v>
      </c>
      <c r="E1919" s="24">
        <v>0.1547</v>
      </c>
      <c r="F1919" s="25" t="s">
        <v>129</v>
      </c>
      <c r="G1919" s="26" t="s">
        <v>129</v>
      </c>
      <c r="K1919" s="28">
        <f>ROUND(J1919/0.35,-1)</f>
        <v>0</v>
      </c>
      <c r="N1919" s="28">
        <f>SUM(I1919+M1919)</f>
        <v>0</v>
      </c>
      <c r="O1919" s="101"/>
    </row>
    <row r="1920" spans="1:15" x14ac:dyDescent="0.2">
      <c r="D1920" s="23" t="s">
        <v>4179</v>
      </c>
      <c r="E1920" s="24">
        <v>0.15840000000000001</v>
      </c>
      <c r="F1920" s="25" t="s">
        <v>129</v>
      </c>
      <c r="G1920" s="26" t="s">
        <v>129</v>
      </c>
      <c r="K1920" s="28">
        <f>ROUND(J1920/0.35,-1)</f>
        <v>0</v>
      </c>
      <c r="N1920" s="28">
        <f>SUM(I1920+M1920)</f>
        <v>0</v>
      </c>
      <c r="O1920" s="101"/>
    </row>
    <row r="1921" spans="1:15" x14ac:dyDescent="0.2">
      <c r="A1921" s="24">
        <v>636</v>
      </c>
      <c r="C1921" s="68">
        <v>43027</v>
      </c>
      <c r="D1921" s="23" t="s">
        <v>3961</v>
      </c>
      <c r="E1921" s="24">
        <v>5.51</v>
      </c>
      <c r="F1921" s="25" t="s">
        <v>3963</v>
      </c>
      <c r="G1921" s="26" t="s">
        <v>4270</v>
      </c>
      <c r="H1921" s="25">
        <v>1160</v>
      </c>
      <c r="I1921" s="27">
        <v>0.5</v>
      </c>
      <c r="J1921" s="27">
        <v>7440</v>
      </c>
      <c r="K1921" s="28">
        <f t="shared" si="86"/>
        <v>21260</v>
      </c>
      <c r="L1921" s="29">
        <v>17500</v>
      </c>
      <c r="M1921" s="29">
        <v>70</v>
      </c>
      <c r="N1921" s="28">
        <f t="shared" si="87"/>
        <v>70.5</v>
      </c>
      <c r="O1921" s="101"/>
    </row>
    <row r="1922" spans="1:15" x14ac:dyDescent="0.2">
      <c r="A1922" s="24" t="s">
        <v>4271</v>
      </c>
      <c r="C1922" s="68">
        <v>43027</v>
      </c>
      <c r="D1922" s="23" t="s">
        <v>4272</v>
      </c>
      <c r="E1922" s="24">
        <v>0.37</v>
      </c>
      <c r="F1922" s="25" t="s">
        <v>4273</v>
      </c>
      <c r="G1922" s="26" t="s">
        <v>4274</v>
      </c>
      <c r="H1922" s="25">
        <v>1030</v>
      </c>
      <c r="I1922" s="27">
        <v>0.5</v>
      </c>
      <c r="J1922" s="27">
        <v>26360</v>
      </c>
      <c r="K1922" s="28">
        <f t="shared" si="86"/>
        <v>75310</v>
      </c>
      <c r="N1922" s="28">
        <f t="shared" si="87"/>
        <v>0.5</v>
      </c>
    </row>
    <row r="1923" spans="1:15" x14ac:dyDescent="0.2">
      <c r="A1923" s="24">
        <v>637</v>
      </c>
      <c r="C1923" s="68">
        <v>43028</v>
      </c>
      <c r="D1923" s="23" t="s">
        <v>4278</v>
      </c>
      <c r="E1923" s="24">
        <v>5.1639999999999997</v>
      </c>
      <c r="F1923" s="25" t="s">
        <v>4280</v>
      </c>
      <c r="G1923" s="26" t="s">
        <v>4281</v>
      </c>
      <c r="H1923" s="25">
        <v>1160</v>
      </c>
      <c r="I1923" s="27">
        <v>1</v>
      </c>
      <c r="J1923" s="27">
        <v>44560</v>
      </c>
      <c r="K1923" s="28">
        <f t="shared" si="86"/>
        <v>127310</v>
      </c>
      <c r="L1923" s="29">
        <v>138000</v>
      </c>
      <c r="M1923" s="29">
        <v>552</v>
      </c>
      <c r="N1923" s="28">
        <f t="shared" si="87"/>
        <v>553</v>
      </c>
    </row>
    <row r="1924" spans="1:15" x14ac:dyDescent="0.2">
      <c r="D1924" s="23" t="s">
        <v>4279</v>
      </c>
      <c r="E1924" s="24">
        <v>5.2039999999999997</v>
      </c>
      <c r="F1924" s="25" t="s">
        <v>129</v>
      </c>
      <c r="G1924" s="26" t="s">
        <v>129</v>
      </c>
      <c r="K1924" s="28">
        <f t="shared" si="86"/>
        <v>0</v>
      </c>
      <c r="N1924" s="28">
        <f t="shared" si="87"/>
        <v>0</v>
      </c>
    </row>
    <row r="1925" spans="1:15" x14ac:dyDescent="0.2">
      <c r="A1925" s="24">
        <v>638</v>
      </c>
      <c r="C1925" s="68">
        <v>43028</v>
      </c>
      <c r="D1925" s="23" t="s">
        <v>4282</v>
      </c>
      <c r="E1925" s="24">
        <v>0.32100000000000001</v>
      </c>
      <c r="F1925" s="25" t="s">
        <v>4283</v>
      </c>
      <c r="G1925" s="26" t="s">
        <v>4151</v>
      </c>
      <c r="H1925" s="25">
        <v>1190</v>
      </c>
      <c r="I1925" s="27">
        <v>0.5</v>
      </c>
      <c r="J1925" s="27">
        <v>5120</v>
      </c>
      <c r="K1925" s="28">
        <f t="shared" si="86"/>
        <v>14630</v>
      </c>
      <c r="L1925" s="29">
        <v>14620</v>
      </c>
      <c r="M1925" s="29">
        <v>60</v>
      </c>
      <c r="N1925" s="28">
        <f t="shared" si="87"/>
        <v>60.5</v>
      </c>
    </row>
    <row r="1926" spans="1:15" x14ac:dyDescent="0.2">
      <c r="A1926" s="24">
        <v>639</v>
      </c>
      <c r="C1926" s="68">
        <v>43028</v>
      </c>
      <c r="D1926" s="23" t="s">
        <v>4284</v>
      </c>
      <c r="E1926" s="24">
        <v>0.12670000000000001</v>
      </c>
      <c r="F1926" s="25" t="s">
        <v>4285</v>
      </c>
      <c r="G1926" s="26" t="s">
        <v>4286</v>
      </c>
      <c r="H1926" s="25">
        <v>3010</v>
      </c>
      <c r="I1926" s="27">
        <v>0.5</v>
      </c>
      <c r="J1926" s="27">
        <v>23230</v>
      </c>
      <c r="K1926" s="28">
        <f t="shared" si="86"/>
        <v>66370</v>
      </c>
      <c r="L1926" s="29">
        <v>67000</v>
      </c>
      <c r="M1926" s="29">
        <v>268</v>
      </c>
      <c r="N1926" s="28">
        <f t="shared" si="87"/>
        <v>268.5</v>
      </c>
    </row>
    <row r="1927" spans="1:15" s="41" customFormat="1" x14ac:dyDescent="0.2">
      <c r="A1927" s="40">
        <v>641</v>
      </c>
      <c r="B1927" s="38"/>
      <c r="C1927" s="70">
        <v>43028</v>
      </c>
      <c r="D1927" s="39" t="s">
        <v>3244</v>
      </c>
      <c r="E1927" s="40">
        <v>33.798000000000002</v>
      </c>
      <c r="F1927" s="41" t="s">
        <v>3245</v>
      </c>
      <c r="G1927" s="42" t="s">
        <v>4287</v>
      </c>
      <c r="H1927" s="41">
        <v>1060</v>
      </c>
      <c r="I1927" s="43">
        <v>0.5</v>
      </c>
      <c r="J1927" s="43"/>
      <c r="K1927" s="44">
        <f t="shared" si="86"/>
        <v>0</v>
      </c>
      <c r="L1927" s="45">
        <v>123600</v>
      </c>
      <c r="M1927" s="45">
        <v>494.4</v>
      </c>
      <c r="N1927" s="44">
        <f t="shared" si="87"/>
        <v>494.9</v>
      </c>
      <c r="O1927" s="37"/>
    </row>
    <row r="1928" spans="1:15" x14ac:dyDescent="0.2">
      <c r="N1928" s="28">
        <f>SUM(N1918:N1927)</f>
        <v>1929.9</v>
      </c>
      <c r="O1928" s="62">
        <v>65024</v>
      </c>
    </row>
    <row r="1929" spans="1:15" x14ac:dyDescent="0.2">
      <c r="N1929" s="28" t="s">
        <v>3523</v>
      </c>
    </row>
    <row r="1930" spans="1:15" x14ac:dyDescent="0.2">
      <c r="A1930" s="24" t="s">
        <v>4289</v>
      </c>
      <c r="B1930" s="55"/>
      <c r="C1930" s="68">
        <v>43027</v>
      </c>
      <c r="D1930" s="23" t="s">
        <v>2767</v>
      </c>
      <c r="E1930" s="24">
        <v>11.579000000000001</v>
      </c>
      <c r="F1930" s="25" t="s">
        <v>4291</v>
      </c>
      <c r="G1930" s="26" t="s">
        <v>4292</v>
      </c>
      <c r="H1930" s="25">
        <v>2020</v>
      </c>
      <c r="I1930" s="27">
        <v>0.5</v>
      </c>
      <c r="J1930" s="27">
        <v>54510</v>
      </c>
      <c r="K1930" s="28">
        <f t="shared" si="86"/>
        <v>155740</v>
      </c>
      <c r="N1930" s="28">
        <f t="shared" si="87"/>
        <v>0.5</v>
      </c>
      <c r="O1930" s="103"/>
    </row>
    <row r="1931" spans="1:15" x14ac:dyDescent="0.2">
      <c r="A1931" s="24" t="s">
        <v>4275</v>
      </c>
      <c r="C1931" s="68">
        <v>43027</v>
      </c>
      <c r="D1931" s="23" t="s">
        <v>4276</v>
      </c>
      <c r="E1931" s="24">
        <v>1.5860000000000001</v>
      </c>
      <c r="F1931" s="25" t="s">
        <v>4277</v>
      </c>
      <c r="G1931" s="25" t="s">
        <v>4277</v>
      </c>
      <c r="H1931" s="25">
        <v>3010</v>
      </c>
      <c r="I1931" s="27">
        <v>0.5</v>
      </c>
      <c r="J1931" s="27">
        <v>58030</v>
      </c>
      <c r="K1931" s="28">
        <f>ROUND(J1931/0.35,-1)</f>
        <v>165800</v>
      </c>
      <c r="N1931" s="28">
        <f>SUM(I1931+M1931)</f>
        <v>0.5</v>
      </c>
    </row>
    <row r="1932" spans="1:15" x14ac:dyDescent="0.2">
      <c r="A1932" s="24" t="s">
        <v>4290</v>
      </c>
      <c r="C1932" s="68">
        <v>43027</v>
      </c>
      <c r="D1932" s="23" t="s">
        <v>119</v>
      </c>
      <c r="E1932" s="24" t="s">
        <v>126</v>
      </c>
      <c r="F1932" s="25" t="s">
        <v>4294</v>
      </c>
      <c r="G1932" s="26" t="s">
        <v>4295</v>
      </c>
      <c r="H1932" s="25">
        <v>3010</v>
      </c>
      <c r="I1932" s="27">
        <v>3.5</v>
      </c>
      <c r="J1932" s="27">
        <v>29910</v>
      </c>
      <c r="K1932" s="28">
        <f t="shared" si="86"/>
        <v>85460</v>
      </c>
      <c r="N1932" s="28">
        <f t="shared" si="87"/>
        <v>3.5</v>
      </c>
    </row>
    <row r="1933" spans="1:15" x14ac:dyDescent="0.2">
      <c r="D1933" s="23" t="s">
        <v>120</v>
      </c>
      <c r="E1933" s="24" t="s">
        <v>126</v>
      </c>
      <c r="F1933" s="25" t="s">
        <v>129</v>
      </c>
      <c r="G1933" s="26" t="s">
        <v>129</v>
      </c>
      <c r="K1933" s="28">
        <f t="shared" si="86"/>
        <v>0</v>
      </c>
      <c r="N1933" s="28">
        <f t="shared" si="87"/>
        <v>0</v>
      </c>
    </row>
    <row r="1934" spans="1:15" x14ac:dyDescent="0.2">
      <c r="D1934" s="23" t="s">
        <v>121</v>
      </c>
      <c r="E1934" s="24" t="s">
        <v>126</v>
      </c>
      <c r="F1934" s="25" t="s">
        <v>129</v>
      </c>
      <c r="G1934" s="26" t="s">
        <v>129</v>
      </c>
      <c r="K1934" s="28">
        <f t="shared" si="86"/>
        <v>0</v>
      </c>
      <c r="N1934" s="28">
        <f t="shared" si="87"/>
        <v>0</v>
      </c>
    </row>
    <row r="1935" spans="1:15" x14ac:dyDescent="0.2">
      <c r="D1935" s="23" t="s">
        <v>122</v>
      </c>
      <c r="E1935" s="24" t="s">
        <v>126</v>
      </c>
      <c r="F1935" s="25" t="s">
        <v>129</v>
      </c>
      <c r="G1935" s="26" t="s">
        <v>129</v>
      </c>
      <c r="K1935" s="28">
        <f t="shared" si="86"/>
        <v>0</v>
      </c>
      <c r="N1935" s="28">
        <f t="shared" si="87"/>
        <v>0</v>
      </c>
    </row>
    <row r="1936" spans="1:15" x14ac:dyDescent="0.2">
      <c r="D1936" s="23" t="s">
        <v>123</v>
      </c>
      <c r="E1936" s="24" t="s">
        <v>126</v>
      </c>
      <c r="F1936" s="25" t="s">
        <v>129</v>
      </c>
      <c r="G1936" s="26" t="s">
        <v>129</v>
      </c>
      <c r="K1936" s="28">
        <f t="shared" si="86"/>
        <v>0</v>
      </c>
      <c r="N1936" s="28">
        <f t="shared" si="87"/>
        <v>0</v>
      </c>
    </row>
    <row r="1937" spans="1:15" x14ac:dyDescent="0.2">
      <c r="D1937" s="23" t="s">
        <v>124</v>
      </c>
      <c r="E1937" s="24" t="s">
        <v>126</v>
      </c>
      <c r="F1937" s="25" t="s">
        <v>129</v>
      </c>
      <c r="G1937" s="26" t="s">
        <v>129</v>
      </c>
      <c r="K1937" s="28">
        <f t="shared" si="86"/>
        <v>0</v>
      </c>
      <c r="N1937" s="28">
        <f t="shared" si="87"/>
        <v>0</v>
      </c>
    </row>
    <row r="1938" spans="1:15" x14ac:dyDescent="0.2">
      <c r="D1938" s="23" t="s">
        <v>125</v>
      </c>
      <c r="E1938" s="24" t="s">
        <v>4293</v>
      </c>
      <c r="F1938" s="25" t="s">
        <v>129</v>
      </c>
      <c r="G1938" s="26" t="s">
        <v>129</v>
      </c>
      <c r="K1938" s="28">
        <f t="shared" si="86"/>
        <v>0</v>
      </c>
      <c r="N1938" s="28">
        <f t="shared" si="87"/>
        <v>0</v>
      </c>
    </row>
    <row r="1939" spans="1:15" x14ac:dyDescent="0.2">
      <c r="A1939" s="24">
        <v>642</v>
      </c>
      <c r="C1939" s="68">
        <v>43028</v>
      </c>
      <c r="D1939" s="23" t="s">
        <v>4296</v>
      </c>
      <c r="E1939" s="24">
        <v>0.14649999999999999</v>
      </c>
      <c r="F1939" s="25" t="s">
        <v>4297</v>
      </c>
      <c r="G1939" s="26" t="s">
        <v>4298</v>
      </c>
      <c r="H1939" s="25">
        <v>3010</v>
      </c>
      <c r="I1939" s="27">
        <v>0.5</v>
      </c>
      <c r="J1939" s="27">
        <v>23070</v>
      </c>
      <c r="K1939" s="28">
        <f t="shared" si="86"/>
        <v>65910</v>
      </c>
      <c r="L1939" s="29">
        <v>98500</v>
      </c>
      <c r="M1939" s="29">
        <v>394</v>
      </c>
      <c r="N1939" s="28">
        <f t="shared" si="87"/>
        <v>394.5</v>
      </c>
    </row>
    <row r="1940" spans="1:15" x14ac:dyDescent="0.2">
      <c r="A1940" s="24">
        <v>643</v>
      </c>
      <c r="C1940" s="68">
        <v>43028</v>
      </c>
      <c r="D1940" s="23" t="s">
        <v>4299</v>
      </c>
      <c r="E1940" s="24">
        <v>0.23880000000000001</v>
      </c>
      <c r="F1940" s="25" t="s">
        <v>4300</v>
      </c>
      <c r="G1940" s="26" t="s">
        <v>4301</v>
      </c>
      <c r="H1940" s="25">
        <v>3010</v>
      </c>
      <c r="I1940" s="27">
        <v>0.5</v>
      </c>
      <c r="J1940" s="27">
        <v>14780</v>
      </c>
      <c r="K1940" s="28">
        <f t="shared" si="86"/>
        <v>42230</v>
      </c>
      <c r="L1940" s="29">
        <v>17580</v>
      </c>
      <c r="M1940" s="29">
        <v>70.319999999999993</v>
      </c>
      <c r="N1940" s="28">
        <f t="shared" si="87"/>
        <v>70.819999999999993</v>
      </c>
    </row>
    <row r="1941" spans="1:15" x14ac:dyDescent="0.2">
      <c r="A1941" s="24" t="s">
        <v>4302</v>
      </c>
      <c r="C1941" s="68">
        <v>43031</v>
      </c>
      <c r="D1941" s="23" t="s">
        <v>4303</v>
      </c>
      <c r="E1941" s="24">
        <v>25</v>
      </c>
      <c r="F1941" s="25" t="s">
        <v>4305</v>
      </c>
      <c r="G1941" s="26" t="s">
        <v>4109</v>
      </c>
      <c r="H1941" s="25">
        <v>1070</v>
      </c>
      <c r="I1941" s="27">
        <v>1</v>
      </c>
      <c r="J1941" s="27">
        <v>96140</v>
      </c>
      <c r="K1941" s="28">
        <f t="shared" si="86"/>
        <v>274690</v>
      </c>
      <c r="N1941" s="28">
        <f t="shared" si="87"/>
        <v>1</v>
      </c>
    </row>
    <row r="1942" spans="1:15" x14ac:dyDescent="0.2">
      <c r="D1942" s="23" t="s">
        <v>4304</v>
      </c>
      <c r="E1942" s="24">
        <v>0.3468</v>
      </c>
      <c r="F1942" s="25" t="s">
        <v>129</v>
      </c>
      <c r="G1942" s="26" t="s">
        <v>129</v>
      </c>
      <c r="H1942" s="25">
        <v>3010</v>
      </c>
      <c r="K1942" s="28">
        <f t="shared" si="86"/>
        <v>0</v>
      </c>
      <c r="N1942" s="28">
        <f t="shared" si="87"/>
        <v>0</v>
      </c>
    </row>
    <row r="1943" spans="1:15" x14ac:dyDescent="0.2">
      <c r="A1943" s="24" t="s">
        <v>4306</v>
      </c>
      <c r="C1943" s="68">
        <v>43031</v>
      </c>
      <c r="D1943" s="23" t="s">
        <v>4307</v>
      </c>
      <c r="E1943" s="24">
        <v>27.719000000000001</v>
      </c>
      <c r="F1943" s="25" t="s">
        <v>4308</v>
      </c>
      <c r="G1943" s="26" t="s">
        <v>4309</v>
      </c>
      <c r="H1943" s="25">
        <v>1040</v>
      </c>
      <c r="I1943" s="27">
        <v>0.5</v>
      </c>
      <c r="J1943" s="27">
        <v>38410</v>
      </c>
      <c r="K1943" s="28">
        <f t="shared" ref="K1943:K1992" si="88">ROUND(J1943/0.35,-1)</f>
        <v>109740</v>
      </c>
      <c r="N1943" s="28">
        <f t="shared" ref="N1943:N1992" si="89">SUM(I1943+M1943)</f>
        <v>0.5</v>
      </c>
    </row>
    <row r="1944" spans="1:15" x14ac:dyDescent="0.2">
      <c r="A1944" s="24">
        <v>644</v>
      </c>
      <c r="C1944" s="68">
        <v>43032</v>
      </c>
      <c r="D1944" s="23" t="s">
        <v>4310</v>
      </c>
      <c r="E1944" s="24">
        <v>0.13769999999999999</v>
      </c>
      <c r="F1944" s="25" t="s">
        <v>4311</v>
      </c>
      <c r="G1944" s="26" t="s">
        <v>4312</v>
      </c>
      <c r="H1944" s="25">
        <v>1190</v>
      </c>
      <c r="I1944" s="27">
        <v>0.5</v>
      </c>
      <c r="J1944" s="27">
        <v>1260</v>
      </c>
      <c r="K1944" s="28">
        <f t="shared" si="88"/>
        <v>3600</v>
      </c>
      <c r="L1944" s="29">
        <v>3000</v>
      </c>
      <c r="M1944" s="29">
        <v>12</v>
      </c>
      <c r="N1944" s="28">
        <f t="shared" si="89"/>
        <v>12.5</v>
      </c>
    </row>
    <row r="1945" spans="1:15" x14ac:dyDescent="0.2">
      <c r="A1945" s="24">
        <v>645</v>
      </c>
      <c r="C1945" s="68">
        <v>43032</v>
      </c>
      <c r="D1945" s="23" t="s">
        <v>2294</v>
      </c>
      <c r="E1945" s="24">
        <v>8.6099999999999996E-2</v>
      </c>
      <c r="F1945" s="25" t="s">
        <v>4313</v>
      </c>
      <c r="G1945" s="26" t="s">
        <v>4314</v>
      </c>
      <c r="H1945" s="25">
        <v>3010</v>
      </c>
      <c r="I1945" s="27">
        <v>0.5</v>
      </c>
      <c r="J1945" s="27">
        <v>4330</v>
      </c>
      <c r="K1945" s="28">
        <f t="shared" si="88"/>
        <v>12370</v>
      </c>
      <c r="L1945" s="29">
        <v>14500</v>
      </c>
      <c r="M1945" s="29">
        <v>58</v>
      </c>
      <c r="N1945" s="28">
        <f t="shared" si="89"/>
        <v>58.5</v>
      </c>
    </row>
    <row r="1946" spans="1:15" x14ac:dyDescent="0.2">
      <c r="A1946" s="24">
        <v>646</v>
      </c>
      <c r="C1946" s="68">
        <v>43032</v>
      </c>
      <c r="D1946" s="23" t="s">
        <v>4315</v>
      </c>
      <c r="E1946" s="24">
        <v>0.42559999999999998</v>
      </c>
      <c r="F1946" s="25" t="s">
        <v>4317</v>
      </c>
      <c r="G1946" s="26" t="s">
        <v>4318</v>
      </c>
      <c r="H1946" s="25">
        <v>3010</v>
      </c>
      <c r="I1946" s="27">
        <v>1</v>
      </c>
      <c r="J1946" s="27">
        <v>25430</v>
      </c>
      <c r="K1946" s="28">
        <f t="shared" si="88"/>
        <v>72660</v>
      </c>
      <c r="L1946" s="29">
        <v>107000</v>
      </c>
      <c r="M1946" s="29">
        <v>428</v>
      </c>
      <c r="N1946" s="28">
        <f t="shared" si="89"/>
        <v>429</v>
      </c>
    </row>
    <row r="1947" spans="1:15" x14ac:dyDescent="0.2">
      <c r="D1947" s="23" t="s">
        <v>4316</v>
      </c>
      <c r="E1947" s="24">
        <v>0.3115</v>
      </c>
      <c r="F1947" s="25" t="s">
        <v>129</v>
      </c>
      <c r="G1947" s="26" t="s">
        <v>129</v>
      </c>
      <c r="K1947" s="28">
        <f t="shared" si="88"/>
        <v>0</v>
      </c>
      <c r="N1947" s="28">
        <f t="shared" si="89"/>
        <v>0</v>
      </c>
    </row>
    <row r="1948" spans="1:15" x14ac:dyDescent="0.2">
      <c r="A1948" s="24">
        <v>647</v>
      </c>
      <c r="C1948" s="68">
        <v>43032</v>
      </c>
      <c r="D1948" s="23" t="s">
        <v>4319</v>
      </c>
      <c r="E1948" s="24">
        <v>30.082999999999998</v>
      </c>
      <c r="F1948" s="25" t="s">
        <v>4320</v>
      </c>
      <c r="G1948" s="26" t="s">
        <v>4321</v>
      </c>
      <c r="H1948" s="25">
        <v>1070</v>
      </c>
      <c r="I1948" s="27">
        <v>0.5</v>
      </c>
      <c r="J1948" s="27">
        <v>41205</v>
      </c>
      <c r="K1948" s="28">
        <f t="shared" si="88"/>
        <v>117730</v>
      </c>
      <c r="L1948" s="29">
        <v>132000</v>
      </c>
      <c r="M1948" s="29">
        <v>528</v>
      </c>
      <c r="N1948" s="28">
        <f t="shared" si="89"/>
        <v>528.5</v>
      </c>
    </row>
    <row r="1949" spans="1:15" x14ac:dyDescent="0.2">
      <c r="A1949" s="24">
        <v>648</v>
      </c>
      <c r="C1949" s="68">
        <v>43032</v>
      </c>
      <c r="D1949" s="23" t="s">
        <v>4307</v>
      </c>
      <c r="E1949" s="24">
        <v>20.016999999999999</v>
      </c>
      <c r="F1949" s="25" t="s">
        <v>4309</v>
      </c>
      <c r="G1949" s="26" t="s">
        <v>4328</v>
      </c>
      <c r="H1949" s="25">
        <v>1040</v>
      </c>
      <c r="I1949" s="27">
        <v>0.5</v>
      </c>
      <c r="J1949" s="27">
        <v>27730</v>
      </c>
      <c r="K1949" s="28">
        <f t="shared" si="88"/>
        <v>79230</v>
      </c>
      <c r="L1949" s="29">
        <v>79240</v>
      </c>
      <c r="M1949" s="29">
        <v>316.95999999999998</v>
      </c>
      <c r="N1949" s="28">
        <f t="shared" si="89"/>
        <v>317.45999999999998</v>
      </c>
      <c r="O1949" s="102"/>
    </row>
    <row r="1950" spans="1:15" x14ac:dyDescent="0.2">
      <c r="A1950" s="24">
        <v>649</v>
      </c>
      <c r="C1950" s="68">
        <v>43032</v>
      </c>
      <c r="D1950" s="23" t="s">
        <v>4307</v>
      </c>
      <c r="E1950" s="24">
        <v>7.694</v>
      </c>
      <c r="F1950" s="25" t="s">
        <v>4309</v>
      </c>
      <c r="G1950" s="26" t="s">
        <v>4329</v>
      </c>
      <c r="H1950" s="25">
        <v>1040</v>
      </c>
      <c r="I1950" s="27">
        <v>0.5</v>
      </c>
      <c r="J1950" s="27">
        <v>11050</v>
      </c>
      <c r="K1950" s="28">
        <f t="shared" si="88"/>
        <v>31570</v>
      </c>
      <c r="L1950" s="29">
        <v>31560</v>
      </c>
      <c r="M1950" s="29">
        <v>126.24</v>
      </c>
      <c r="N1950" s="28">
        <f t="shared" si="89"/>
        <v>126.74</v>
      </c>
      <c r="O1950" s="102"/>
    </row>
    <row r="1951" spans="1:15" x14ac:dyDescent="0.2">
      <c r="A1951" s="24">
        <v>650</v>
      </c>
      <c r="C1951" s="68">
        <v>43032</v>
      </c>
      <c r="D1951" s="23" t="s">
        <v>3363</v>
      </c>
      <c r="E1951" s="24">
        <v>0.24099999999999999</v>
      </c>
      <c r="F1951" s="25" t="s">
        <v>3367</v>
      </c>
      <c r="G1951" s="26" t="s">
        <v>4327</v>
      </c>
      <c r="H1951" s="25">
        <v>1150</v>
      </c>
      <c r="I1951" s="27">
        <v>1</v>
      </c>
      <c r="J1951" s="27">
        <v>29130</v>
      </c>
      <c r="K1951" s="28">
        <f t="shared" si="88"/>
        <v>83230</v>
      </c>
      <c r="L1951" s="29">
        <v>80250</v>
      </c>
      <c r="M1951" s="29">
        <v>321</v>
      </c>
      <c r="N1951" s="28">
        <f t="shared" si="89"/>
        <v>322</v>
      </c>
    </row>
    <row r="1952" spans="1:15" x14ac:dyDescent="0.2">
      <c r="D1952" s="23" t="s">
        <v>3364</v>
      </c>
      <c r="E1952" s="24">
        <v>0.24099999999999999</v>
      </c>
      <c r="F1952" s="25" t="s">
        <v>129</v>
      </c>
      <c r="G1952" s="26" t="s">
        <v>129</v>
      </c>
      <c r="K1952" s="28">
        <f t="shared" si="88"/>
        <v>0</v>
      </c>
      <c r="N1952" s="28">
        <f t="shared" si="89"/>
        <v>0</v>
      </c>
    </row>
    <row r="1953" spans="1:14" x14ac:dyDescent="0.2">
      <c r="A1953" s="24" t="s">
        <v>4288</v>
      </c>
      <c r="C1953" s="68">
        <v>43028</v>
      </c>
      <c r="D1953" s="23" t="s">
        <v>4330</v>
      </c>
      <c r="E1953" s="24">
        <v>0.77629999999999999</v>
      </c>
      <c r="F1953" s="25" t="s">
        <v>4332</v>
      </c>
      <c r="G1953" s="26" t="s">
        <v>4333</v>
      </c>
      <c r="H1953" s="25">
        <v>1190</v>
      </c>
      <c r="I1953" s="27">
        <v>1</v>
      </c>
      <c r="J1953" s="27">
        <v>1520</v>
      </c>
      <c r="K1953" s="28">
        <f t="shared" si="88"/>
        <v>4340</v>
      </c>
      <c r="N1953" s="28">
        <f t="shared" si="89"/>
        <v>1</v>
      </c>
    </row>
    <row r="1954" spans="1:14" x14ac:dyDescent="0.2">
      <c r="D1954" s="23" t="s">
        <v>4331</v>
      </c>
      <c r="E1954" s="24">
        <v>2.75E-2</v>
      </c>
      <c r="F1954" s="25" t="s">
        <v>129</v>
      </c>
      <c r="G1954" s="26" t="s">
        <v>129</v>
      </c>
      <c r="K1954" s="28">
        <f t="shared" si="88"/>
        <v>0</v>
      </c>
      <c r="N1954" s="28">
        <f t="shared" si="89"/>
        <v>0</v>
      </c>
    </row>
    <row r="1955" spans="1:14" x14ac:dyDescent="0.2">
      <c r="A1955" s="24" t="s">
        <v>4322</v>
      </c>
      <c r="C1955" s="68">
        <v>43032</v>
      </c>
      <c r="D1955" s="23" t="s">
        <v>4323</v>
      </c>
      <c r="E1955" s="24" t="s">
        <v>4324</v>
      </c>
      <c r="F1955" s="25" t="s">
        <v>4325</v>
      </c>
      <c r="G1955" s="26" t="s">
        <v>4326</v>
      </c>
      <c r="H1955" s="25">
        <v>3010</v>
      </c>
      <c r="I1955" s="27">
        <v>0.5</v>
      </c>
      <c r="J1955" s="27">
        <v>19300</v>
      </c>
      <c r="K1955" s="28">
        <f>ROUND(J1955/0.35,-1)</f>
        <v>55140</v>
      </c>
      <c r="N1955" s="28">
        <f>SUM(I1955+M1955)</f>
        <v>0.5</v>
      </c>
    </row>
    <row r="1956" spans="1:14" x14ac:dyDescent="0.2">
      <c r="A1956" s="24" t="s">
        <v>4334</v>
      </c>
      <c r="C1956" s="68">
        <v>43033</v>
      </c>
      <c r="D1956" s="23" t="s">
        <v>4335</v>
      </c>
      <c r="E1956" s="24">
        <v>0.26910000000000001</v>
      </c>
      <c r="F1956" s="25" t="s">
        <v>4336</v>
      </c>
      <c r="G1956" s="26" t="s">
        <v>4337</v>
      </c>
      <c r="H1956" s="25">
        <v>3010</v>
      </c>
      <c r="I1956" s="27">
        <v>0.5</v>
      </c>
      <c r="J1956" s="27">
        <v>60580</v>
      </c>
      <c r="K1956" s="28">
        <f t="shared" si="88"/>
        <v>173090</v>
      </c>
      <c r="N1956" s="28">
        <f t="shared" si="89"/>
        <v>0.5</v>
      </c>
    </row>
    <row r="1957" spans="1:14" x14ac:dyDescent="0.2">
      <c r="A1957" s="24">
        <v>651</v>
      </c>
      <c r="C1957" s="68">
        <v>43033</v>
      </c>
      <c r="D1957" s="23" t="s">
        <v>1168</v>
      </c>
      <c r="E1957" s="24">
        <v>0.66210000000000002</v>
      </c>
      <c r="F1957" s="25" t="s">
        <v>1170</v>
      </c>
      <c r="G1957" s="26" t="s">
        <v>4338</v>
      </c>
      <c r="H1957" s="25">
        <v>1210</v>
      </c>
      <c r="I1957" s="27">
        <v>0.5</v>
      </c>
      <c r="J1957" s="27">
        <v>14240</v>
      </c>
      <c r="K1957" s="28">
        <f t="shared" si="88"/>
        <v>40690</v>
      </c>
      <c r="L1957" s="29">
        <v>31500</v>
      </c>
      <c r="M1957" s="29">
        <v>126</v>
      </c>
      <c r="N1957" s="28">
        <f t="shared" si="89"/>
        <v>126.5</v>
      </c>
    </row>
    <row r="1958" spans="1:14" x14ac:dyDescent="0.2">
      <c r="A1958" s="24">
        <v>640</v>
      </c>
      <c r="C1958" s="68">
        <v>43028</v>
      </c>
      <c r="D1958" s="23" t="s">
        <v>4339</v>
      </c>
      <c r="E1958" s="24">
        <v>60.402000000000001</v>
      </c>
      <c r="F1958" s="25" t="s">
        <v>4340</v>
      </c>
      <c r="G1958" s="26" t="s">
        <v>4341</v>
      </c>
      <c r="H1958" s="25" t="s">
        <v>4343</v>
      </c>
      <c r="I1958" s="27">
        <v>11</v>
      </c>
      <c r="J1958" s="27">
        <v>950170</v>
      </c>
      <c r="K1958" s="28">
        <f t="shared" si="88"/>
        <v>2714770</v>
      </c>
      <c r="L1958" s="29">
        <v>1000000</v>
      </c>
      <c r="M1958" s="29">
        <v>4000</v>
      </c>
      <c r="N1958" s="28">
        <f t="shared" si="89"/>
        <v>4011</v>
      </c>
    </row>
    <row r="1959" spans="1:14" x14ac:dyDescent="0.2">
      <c r="D1959" s="23" t="s">
        <v>4342</v>
      </c>
      <c r="E1959" s="24">
        <v>55.478000000000002</v>
      </c>
      <c r="F1959" s="25" t="s">
        <v>129</v>
      </c>
      <c r="G1959" s="26" t="s">
        <v>129</v>
      </c>
      <c r="K1959" s="28">
        <f t="shared" si="88"/>
        <v>0</v>
      </c>
      <c r="N1959" s="28">
        <f t="shared" si="89"/>
        <v>0</v>
      </c>
    </row>
    <row r="1960" spans="1:14" x14ac:dyDescent="0.2">
      <c r="D1960" s="23" t="s">
        <v>4354</v>
      </c>
      <c r="E1960" s="24">
        <v>41.68</v>
      </c>
      <c r="F1960" s="25" t="s">
        <v>129</v>
      </c>
      <c r="G1960" s="26" t="s">
        <v>129</v>
      </c>
      <c r="K1960" s="28">
        <f t="shared" si="88"/>
        <v>0</v>
      </c>
      <c r="N1960" s="28">
        <f t="shared" si="89"/>
        <v>0</v>
      </c>
    </row>
    <row r="1961" spans="1:14" x14ac:dyDescent="0.2">
      <c r="D1961" s="23" t="s">
        <v>4344</v>
      </c>
      <c r="E1961" s="24">
        <v>0.77800000000000002</v>
      </c>
      <c r="F1961" s="25" t="s">
        <v>129</v>
      </c>
      <c r="G1961" s="26" t="s">
        <v>129</v>
      </c>
      <c r="K1961" s="28">
        <f t="shared" si="88"/>
        <v>0</v>
      </c>
      <c r="N1961" s="28">
        <f t="shared" si="89"/>
        <v>0</v>
      </c>
    </row>
    <row r="1962" spans="1:14" x14ac:dyDescent="0.2">
      <c r="D1962" s="23" t="s">
        <v>4345</v>
      </c>
      <c r="E1962" s="24">
        <v>1.8779999999999999</v>
      </c>
      <c r="F1962" s="25" t="s">
        <v>129</v>
      </c>
      <c r="G1962" s="26" t="s">
        <v>129</v>
      </c>
      <c r="K1962" s="28">
        <f t="shared" si="88"/>
        <v>0</v>
      </c>
      <c r="N1962" s="28">
        <f t="shared" si="89"/>
        <v>0</v>
      </c>
    </row>
    <row r="1963" spans="1:14" x14ac:dyDescent="0.2">
      <c r="D1963" s="23" t="s">
        <v>4346</v>
      </c>
      <c r="E1963" s="24">
        <v>1.69</v>
      </c>
      <c r="F1963" s="25" t="s">
        <v>129</v>
      </c>
      <c r="G1963" s="26" t="s">
        <v>129</v>
      </c>
      <c r="K1963" s="28">
        <f t="shared" si="88"/>
        <v>0</v>
      </c>
      <c r="N1963" s="28">
        <f t="shared" si="89"/>
        <v>0</v>
      </c>
    </row>
    <row r="1964" spans="1:14" x14ac:dyDescent="0.2">
      <c r="D1964" s="23" t="s">
        <v>4347</v>
      </c>
      <c r="E1964" s="24">
        <v>0.25800000000000001</v>
      </c>
      <c r="F1964" s="25" t="s">
        <v>129</v>
      </c>
      <c r="G1964" s="26" t="s">
        <v>129</v>
      </c>
      <c r="K1964" s="28">
        <f t="shared" si="88"/>
        <v>0</v>
      </c>
      <c r="N1964" s="28">
        <f t="shared" si="89"/>
        <v>0</v>
      </c>
    </row>
    <row r="1965" spans="1:14" x14ac:dyDescent="0.2">
      <c r="D1965" s="23" t="s">
        <v>4348</v>
      </c>
      <c r="E1965" s="24">
        <v>0.64</v>
      </c>
      <c r="F1965" s="25" t="s">
        <v>129</v>
      </c>
      <c r="G1965" s="26" t="s">
        <v>129</v>
      </c>
      <c r="K1965" s="28">
        <f t="shared" si="88"/>
        <v>0</v>
      </c>
      <c r="N1965" s="28">
        <f t="shared" si="89"/>
        <v>0</v>
      </c>
    </row>
    <row r="1966" spans="1:14" x14ac:dyDescent="0.2">
      <c r="D1966" s="23" t="s">
        <v>4349</v>
      </c>
      <c r="E1966" s="24">
        <v>0.51700000000000002</v>
      </c>
      <c r="F1966" s="25" t="s">
        <v>129</v>
      </c>
      <c r="G1966" s="26" t="s">
        <v>129</v>
      </c>
      <c r="K1966" s="28">
        <f t="shared" si="88"/>
        <v>0</v>
      </c>
      <c r="N1966" s="28">
        <f t="shared" si="89"/>
        <v>0</v>
      </c>
    </row>
    <row r="1967" spans="1:14" x14ac:dyDescent="0.2">
      <c r="D1967" s="23" t="s">
        <v>4350</v>
      </c>
      <c r="E1967" s="24">
        <v>0.247</v>
      </c>
      <c r="F1967" s="25" t="s">
        <v>129</v>
      </c>
      <c r="G1967" s="26" t="s">
        <v>129</v>
      </c>
      <c r="K1967" s="28">
        <f t="shared" si="88"/>
        <v>0</v>
      </c>
      <c r="N1967" s="28">
        <f t="shared" si="89"/>
        <v>0</v>
      </c>
    </row>
    <row r="1968" spans="1:14" x14ac:dyDescent="0.2">
      <c r="D1968" s="23" t="s">
        <v>4351</v>
      </c>
      <c r="E1968" s="24">
        <v>0.47699999999999998</v>
      </c>
      <c r="F1968" s="25" t="s">
        <v>129</v>
      </c>
      <c r="G1968" s="26" t="s">
        <v>129</v>
      </c>
      <c r="K1968" s="28">
        <f t="shared" si="88"/>
        <v>0</v>
      </c>
      <c r="N1968" s="28">
        <f t="shared" si="89"/>
        <v>0</v>
      </c>
    </row>
    <row r="1969" spans="1:15" x14ac:dyDescent="0.2">
      <c r="D1969" s="23" t="s">
        <v>4355</v>
      </c>
      <c r="E1969" s="24">
        <v>7.3999999999999996E-2</v>
      </c>
      <c r="F1969" s="25" t="s">
        <v>129</v>
      </c>
      <c r="G1969" s="26" t="s">
        <v>129</v>
      </c>
      <c r="K1969" s="28">
        <f t="shared" si="88"/>
        <v>0</v>
      </c>
      <c r="N1969" s="28">
        <f t="shared" si="89"/>
        <v>0</v>
      </c>
    </row>
    <row r="1970" spans="1:15" x14ac:dyDescent="0.2">
      <c r="D1970" s="23" t="s">
        <v>4356</v>
      </c>
      <c r="E1970" s="24">
        <v>0.27900000000000003</v>
      </c>
      <c r="F1970" s="25" t="s">
        <v>129</v>
      </c>
      <c r="G1970" s="26" t="s">
        <v>129</v>
      </c>
      <c r="K1970" s="28">
        <f t="shared" si="88"/>
        <v>0</v>
      </c>
      <c r="N1970" s="28">
        <f t="shared" si="89"/>
        <v>0</v>
      </c>
    </row>
    <row r="1971" spans="1:15" x14ac:dyDescent="0.2">
      <c r="D1971" s="23" t="s">
        <v>4352</v>
      </c>
      <c r="E1971" s="24">
        <v>0.11899999999999999</v>
      </c>
      <c r="F1971" s="25" t="s">
        <v>129</v>
      </c>
      <c r="G1971" s="26" t="s">
        <v>129</v>
      </c>
      <c r="K1971" s="28">
        <f t="shared" si="88"/>
        <v>0</v>
      </c>
      <c r="N1971" s="28">
        <f t="shared" si="89"/>
        <v>0</v>
      </c>
    </row>
    <row r="1972" spans="1:15" x14ac:dyDescent="0.2">
      <c r="D1972" s="23" t="s">
        <v>4353</v>
      </c>
      <c r="E1972" s="24">
        <v>1.4139999999999999</v>
      </c>
      <c r="F1972" s="25" t="s">
        <v>129</v>
      </c>
      <c r="G1972" s="26" t="s">
        <v>129</v>
      </c>
      <c r="K1972" s="28">
        <f t="shared" si="88"/>
        <v>0</v>
      </c>
      <c r="N1972" s="28">
        <f t="shared" si="89"/>
        <v>0</v>
      </c>
    </row>
    <row r="1973" spans="1:15" x14ac:dyDescent="0.2">
      <c r="D1973" s="23" t="s">
        <v>4349</v>
      </c>
      <c r="E1973" s="24" t="s">
        <v>4357</v>
      </c>
      <c r="F1973" s="25" t="s">
        <v>129</v>
      </c>
      <c r="G1973" s="26" t="s">
        <v>129</v>
      </c>
      <c r="K1973" s="28">
        <f t="shared" si="88"/>
        <v>0</v>
      </c>
      <c r="N1973" s="28">
        <f t="shared" si="89"/>
        <v>0</v>
      </c>
    </row>
    <row r="1974" spans="1:15" x14ac:dyDescent="0.2">
      <c r="D1974" s="23" t="s">
        <v>4348</v>
      </c>
      <c r="E1974" s="24">
        <v>0.51700000000000002</v>
      </c>
      <c r="F1974" s="25" t="s">
        <v>129</v>
      </c>
      <c r="G1974" s="26" t="s">
        <v>129</v>
      </c>
      <c r="K1974" s="28">
        <f t="shared" si="88"/>
        <v>0</v>
      </c>
      <c r="N1974" s="28">
        <f t="shared" si="89"/>
        <v>0</v>
      </c>
    </row>
    <row r="1975" spans="1:15" x14ac:dyDescent="0.2">
      <c r="D1975" s="23" t="s">
        <v>4347</v>
      </c>
      <c r="E1975" s="24">
        <v>0.64</v>
      </c>
      <c r="F1975" s="25" t="s">
        <v>129</v>
      </c>
      <c r="G1975" s="26" t="s">
        <v>129</v>
      </c>
      <c r="K1975" s="28">
        <f t="shared" si="88"/>
        <v>0</v>
      </c>
      <c r="N1975" s="28">
        <f t="shared" si="89"/>
        <v>0</v>
      </c>
    </row>
    <row r="1976" spans="1:15" x14ac:dyDescent="0.2">
      <c r="D1976" s="23" t="s">
        <v>4346</v>
      </c>
      <c r="E1976" s="24">
        <v>4.2706999999999997</v>
      </c>
      <c r="F1976" s="25" t="s">
        <v>129</v>
      </c>
      <c r="G1976" s="26" t="s">
        <v>129</v>
      </c>
      <c r="K1976" s="28">
        <f t="shared" si="88"/>
        <v>0</v>
      </c>
      <c r="N1976" s="28">
        <f t="shared" si="89"/>
        <v>0</v>
      </c>
    </row>
    <row r="1977" spans="1:15" x14ac:dyDescent="0.2">
      <c r="A1977" s="24">
        <v>652</v>
      </c>
      <c r="C1977" s="68">
        <v>43033</v>
      </c>
      <c r="D1977" s="23" t="s">
        <v>4368</v>
      </c>
      <c r="E1977" s="24">
        <v>6.2789999999999999</v>
      </c>
      <c r="F1977" s="25" t="s">
        <v>4369</v>
      </c>
      <c r="G1977" s="26" t="s">
        <v>4370</v>
      </c>
      <c r="H1977" s="25">
        <v>1090</v>
      </c>
      <c r="I1977" s="27">
        <v>0.5</v>
      </c>
      <c r="J1977" s="27">
        <v>55620</v>
      </c>
      <c r="K1977" s="28">
        <f t="shared" si="88"/>
        <v>158910</v>
      </c>
      <c r="L1977" s="29">
        <v>206000</v>
      </c>
      <c r="M1977" s="29">
        <v>824</v>
      </c>
      <c r="N1977" s="28">
        <f t="shared" si="89"/>
        <v>824.5</v>
      </c>
    </row>
    <row r="1978" spans="1:15" x14ac:dyDescent="0.2">
      <c r="A1978" s="24">
        <v>653</v>
      </c>
      <c r="C1978" s="68">
        <v>43033</v>
      </c>
      <c r="D1978" s="23" t="s">
        <v>4371</v>
      </c>
      <c r="E1978" s="24">
        <v>6.3470000000000004</v>
      </c>
      <c r="F1978" s="25" t="s">
        <v>4372</v>
      </c>
      <c r="G1978" s="26" t="s">
        <v>4373</v>
      </c>
      <c r="H1978" s="25">
        <v>1020</v>
      </c>
      <c r="I1978" s="27">
        <v>0.5</v>
      </c>
      <c r="J1978" s="27">
        <v>20850</v>
      </c>
      <c r="K1978" s="28">
        <f t="shared" si="88"/>
        <v>59570</v>
      </c>
      <c r="L1978" s="29">
        <v>65000</v>
      </c>
      <c r="M1978" s="29">
        <v>260</v>
      </c>
      <c r="N1978" s="28">
        <f t="shared" si="89"/>
        <v>260.5</v>
      </c>
    </row>
    <row r="1979" spans="1:15" x14ac:dyDescent="0.2">
      <c r="A1979" s="24">
        <v>654</v>
      </c>
      <c r="C1979" s="68">
        <v>43033</v>
      </c>
      <c r="D1979" s="23" t="s">
        <v>4374</v>
      </c>
      <c r="E1979" s="24">
        <v>0.2601</v>
      </c>
      <c r="F1979" s="25" t="s">
        <v>4375</v>
      </c>
      <c r="G1979" s="26" t="s">
        <v>4376</v>
      </c>
      <c r="H1979" s="25">
        <v>3010</v>
      </c>
      <c r="I1979" s="27">
        <v>0.5</v>
      </c>
      <c r="J1979" s="27">
        <v>41740</v>
      </c>
      <c r="K1979" s="28">
        <f t="shared" si="88"/>
        <v>119260</v>
      </c>
      <c r="L1979" s="29">
        <v>45000</v>
      </c>
      <c r="M1979" s="29">
        <v>180</v>
      </c>
      <c r="N1979" s="28">
        <f t="shared" si="89"/>
        <v>180.5</v>
      </c>
    </row>
    <row r="1980" spans="1:15" s="41" customFormat="1" x14ac:dyDescent="0.2">
      <c r="A1980" s="40" t="s">
        <v>4377</v>
      </c>
      <c r="B1980" s="104"/>
      <c r="C1980" s="70">
        <v>43033</v>
      </c>
      <c r="D1980" s="39" t="s">
        <v>4378</v>
      </c>
      <c r="E1980" s="40">
        <v>5.5</v>
      </c>
      <c r="F1980" s="41" t="s">
        <v>4379</v>
      </c>
      <c r="G1980" s="42" t="s">
        <v>4259</v>
      </c>
      <c r="H1980" s="41">
        <v>1210</v>
      </c>
      <c r="I1980" s="43">
        <v>0.5</v>
      </c>
      <c r="J1980" s="43">
        <v>36880</v>
      </c>
      <c r="K1980" s="44">
        <f t="shared" si="88"/>
        <v>105370</v>
      </c>
      <c r="L1980" s="45"/>
      <c r="M1980" s="45"/>
      <c r="N1980" s="44">
        <f t="shared" si="89"/>
        <v>0.5</v>
      </c>
      <c r="O1980" s="37"/>
    </row>
    <row r="1981" spans="1:15" x14ac:dyDescent="0.2">
      <c r="N1981" s="28">
        <f>SUM(N1930:N1980)</f>
        <v>7671.52</v>
      </c>
      <c r="O1981" s="62">
        <v>65059</v>
      </c>
    </row>
    <row r="1983" spans="1:15" x14ac:dyDescent="0.2">
      <c r="A1983" s="24" t="s">
        <v>4358</v>
      </c>
      <c r="C1983" s="68">
        <v>43033</v>
      </c>
      <c r="D1983" s="23" t="s">
        <v>4359</v>
      </c>
      <c r="E1983" s="24">
        <v>1.5780000000000001</v>
      </c>
      <c r="F1983" s="25" t="s">
        <v>4366</v>
      </c>
      <c r="G1983" s="26" t="s">
        <v>4367</v>
      </c>
      <c r="H1983" s="25">
        <v>1220</v>
      </c>
      <c r="I1983" s="27">
        <v>3.5</v>
      </c>
      <c r="J1983" s="27">
        <v>149780</v>
      </c>
      <c r="K1983" s="28">
        <f t="shared" ref="K1983:K1989" si="90">ROUND(J1983/0.35,-1)</f>
        <v>427940</v>
      </c>
      <c r="N1983" s="28">
        <f t="shared" ref="N1983:N1989" si="91">SUM(I1983+M1983)</f>
        <v>3.5</v>
      </c>
    </row>
    <row r="1984" spans="1:15" x14ac:dyDescent="0.2">
      <c r="D1984" s="23" t="s">
        <v>4360</v>
      </c>
      <c r="E1984" s="24">
        <v>50.7</v>
      </c>
      <c r="F1984" s="25" t="s">
        <v>129</v>
      </c>
      <c r="G1984" s="26" t="s">
        <v>129</v>
      </c>
      <c r="K1984" s="28">
        <f t="shared" si="90"/>
        <v>0</v>
      </c>
      <c r="N1984" s="28">
        <f t="shared" si="91"/>
        <v>0</v>
      </c>
    </row>
    <row r="1985" spans="1:15" x14ac:dyDescent="0.2">
      <c r="D1985" s="23" t="s">
        <v>4361</v>
      </c>
      <c r="E1985" s="24">
        <v>0.16900000000000001</v>
      </c>
      <c r="F1985" s="25" t="s">
        <v>129</v>
      </c>
      <c r="G1985" s="26" t="s">
        <v>129</v>
      </c>
      <c r="K1985" s="28">
        <f t="shared" si="90"/>
        <v>0</v>
      </c>
      <c r="N1985" s="28">
        <f t="shared" si="91"/>
        <v>0</v>
      </c>
    </row>
    <row r="1986" spans="1:15" x14ac:dyDescent="0.2">
      <c r="D1986" s="23" t="s">
        <v>4362</v>
      </c>
      <c r="E1986" s="24">
        <v>1.9E-2</v>
      </c>
      <c r="F1986" s="25" t="s">
        <v>129</v>
      </c>
      <c r="G1986" s="26" t="s">
        <v>129</v>
      </c>
      <c r="K1986" s="28">
        <f t="shared" si="90"/>
        <v>0</v>
      </c>
      <c r="N1986" s="28">
        <f t="shared" si="91"/>
        <v>0</v>
      </c>
    </row>
    <row r="1987" spans="1:15" x14ac:dyDescent="0.2">
      <c r="D1987" s="23" t="s">
        <v>4363</v>
      </c>
      <c r="E1987" s="24">
        <v>0.17499999999999999</v>
      </c>
      <c r="F1987" s="25" t="s">
        <v>129</v>
      </c>
      <c r="G1987" s="26" t="s">
        <v>129</v>
      </c>
      <c r="K1987" s="28">
        <f t="shared" si="90"/>
        <v>0</v>
      </c>
      <c r="N1987" s="28">
        <f t="shared" si="91"/>
        <v>0</v>
      </c>
    </row>
    <row r="1988" spans="1:15" x14ac:dyDescent="0.2">
      <c r="D1988" s="23" t="s">
        <v>4364</v>
      </c>
      <c r="E1988" s="24">
        <v>8.7999999999999995E-2</v>
      </c>
      <c r="F1988" s="25" t="s">
        <v>129</v>
      </c>
      <c r="G1988" s="26" t="s">
        <v>129</v>
      </c>
      <c r="K1988" s="28">
        <f t="shared" si="90"/>
        <v>0</v>
      </c>
      <c r="N1988" s="28">
        <f t="shared" si="91"/>
        <v>0</v>
      </c>
    </row>
    <row r="1989" spans="1:15" x14ac:dyDescent="0.2">
      <c r="D1989" s="23" t="s">
        <v>4365</v>
      </c>
      <c r="E1989" s="24">
        <v>0.2</v>
      </c>
      <c r="F1989" s="25" t="s">
        <v>129</v>
      </c>
      <c r="G1989" s="26" t="s">
        <v>129</v>
      </c>
      <c r="K1989" s="28">
        <f t="shared" si="90"/>
        <v>0</v>
      </c>
      <c r="N1989" s="28">
        <f t="shared" si="91"/>
        <v>0</v>
      </c>
    </row>
    <row r="1990" spans="1:15" x14ac:dyDescent="0.2">
      <c r="A1990" s="24" t="s">
        <v>4380</v>
      </c>
      <c r="C1990" s="68">
        <v>43033</v>
      </c>
      <c r="D1990" s="23" t="s">
        <v>4381</v>
      </c>
      <c r="E1990" s="24">
        <v>10.367000000000001</v>
      </c>
      <c r="F1990" s="25" t="s">
        <v>4382</v>
      </c>
      <c r="G1990" s="26" t="s">
        <v>4383</v>
      </c>
      <c r="H1990" s="25">
        <v>1160</v>
      </c>
      <c r="I1990" s="27">
        <v>0.5</v>
      </c>
      <c r="J1990" s="27">
        <v>38390</v>
      </c>
      <c r="K1990" s="28">
        <f t="shared" si="88"/>
        <v>109690</v>
      </c>
      <c r="N1990" s="28">
        <f t="shared" si="89"/>
        <v>0.5</v>
      </c>
    </row>
    <row r="1991" spans="1:15" x14ac:dyDescent="0.2">
      <c r="A1991" s="24" t="s">
        <v>4384</v>
      </c>
      <c r="C1991" s="68">
        <v>43033</v>
      </c>
      <c r="D1991" s="23" t="s">
        <v>4381</v>
      </c>
      <c r="E1991" s="24">
        <v>10.367000000000001</v>
      </c>
      <c r="F1991" s="26" t="s">
        <v>4383</v>
      </c>
      <c r="G1991" s="26" t="s">
        <v>4385</v>
      </c>
      <c r="H1991" s="25">
        <v>1160</v>
      </c>
      <c r="I1991" s="27">
        <v>0.5</v>
      </c>
      <c r="J1991" s="27">
        <v>38390</v>
      </c>
      <c r="K1991" s="28">
        <f t="shared" si="88"/>
        <v>109690</v>
      </c>
      <c r="N1991" s="28">
        <f t="shared" si="89"/>
        <v>0.5</v>
      </c>
    </row>
    <row r="1992" spans="1:15" x14ac:dyDescent="0.2">
      <c r="A1992" s="24">
        <v>655</v>
      </c>
      <c r="C1992" s="68">
        <v>43033</v>
      </c>
      <c r="D1992" s="23" t="s">
        <v>1432</v>
      </c>
      <c r="E1992" s="24">
        <v>0.48799999999999999</v>
      </c>
      <c r="F1992" s="25" t="s">
        <v>4386</v>
      </c>
      <c r="G1992" s="26" t="s">
        <v>4387</v>
      </c>
      <c r="H1992" s="25">
        <v>1040</v>
      </c>
      <c r="I1992" s="27">
        <v>0.5</v>
      </c>
      <c r="J1992" s="27">
        <v>19540</v>
      </c>
      <c r="K1992" s="28">
        <f t="shared" si="88"/>
        <v>55830</v>
      </c>
      <c r="L1992" s="29">
        <v>33250</v>
      </c>
      <c r="M1992" s="29">
        <v>133.19999999999999</v>
      </c>
      <c r="N1992" s="28">
        <f t="shared" si="89"/>
        <v>133.69999999999999</v>
      </c>
    </row>
    <row r="1993" spans="1:15" x14ac:dyDescent="0.2">
      <c r="A1993" s="24" t="s">
        <v>4388</v>
      </c>
      <c r="C1993" s="68">
        <v>43033</v>
      </c>
      <c r="D1993" s="23" t="s">
        <v>3553</v>
      </c>
      <c r="E1993" s="24">
        <v>0.1004</v>
      </c>
      <c r="F1993" s="25" t="s">
        <v>3555</v>
      </c>
      <c r="G1993" s="26" t="s">
        <v>4389</v>
      </c>
      <c r="H1993" s="25">
        <v>3010</v>
      </c>
      <c r="I1993" s="27">
        <v>0.5</v>
      </c>
      <c r="J1993" s="27">
        <v>16470</v>
      </c>
      <c r="K1993" s="28">
        <f t="shared" ref="K1993:K2056" si="92">ROUND(J1993/0.35,-1)</f>
        <v>47060</v>
      </c>
      <c r="N1993" s="28">
        <f t="shared" ref="N1993:N2056" si="93">SUM(I1993+M1993)</f>
        <v>0.5</v>
      </c>
    </row>
    <row r="1994" spans="1:15" x14ac:dyDescent="0.2">
      <c r="A1994" s="24" t="s">
        <v>4390</v>
      </c>
      <c r="C1994" s="68">
        <v>43033</v>
      </c>
      <c r="D1994" s="23" t="s">
        <v>4391</v>
      </c>
      <c r="E1994" s="24" t="s">
        <v>4392</v>
      </c>
      <c r="F1994" s="25" t="s">
        <v>4393</v>
      </c>
      <c r="G1994" s="26" t="s">
        <v>4394</v>
      </c>
      <c r="H1994" s="25">
        <v>1100</v>
      </c>
      <c r="I1994" s="27">
        <v>0.5</v>
      </c>
      <c r="J1994" s="27">
        <v>40060</v>
      </c>
      <c r="K1994" s="28">
        <f t="shared" si="92"/>
        <v>114460</v>
      </c>
      <c r="N1994" s="28">
        <f t="shared" si="93"/>
        <v>0.5</v>
      </c>
    </row>
    <row r="1995" spans="1:15" x14ac:dyDescent="0.2">
      <c r="A1995" s="24" t="s">
        <v>4395</v>
      </c>
      <c r="C1995" s="68">
        <v>43033</v>
      </c>
      <c r="D1995" s="23" t="s">
        <v>4396</v>
      </c>
      <c r="E1995" s="24">
        <v>0.1983</v>
      </c>
      <c r="F1995" s="25" t="s">
        <v>4397</v>
      </c>
      <c r="G1995" s="26" t="s">
        <v>4398</v>
      </c>
      <c r="H1995" s="25">
        <v>3010</v>
      </c>
      <c r="I1995" s="27">
        <v>0.5</v>
      </c>
      <c r="J1995" s="27">
        <v>15160</v>
      </c>
      <c r="K1995" s="28">
        <f t="shared" si="92"/>
        <v>43310</v>
      </c>
      <c r="N1995" s="28">
        <f t="shared" si="93"/>
        <v>0.5</v>
      </c>
    </row>
    <row r="1996" spans="1:15" x14ac:dyDescent="0.2">
      <c r="A1996" s="24">
        <v>656</v>
      </c>
      <c r="C1996" s="68">
        <v>43034</v>
      </c>
      <c r="D1996" s="23" t="s">
        <v>4399</v>
      </c>
      <c r="E1996" s="24">
        <v>0.2571</v>
      </c>
      <c r="F1996" s="25" t="s">
        <v>4400</v>
      </c>
      <c r="G1996" s="26" t="s">
        <v>4401</v>
      </c>
      <c r="H1996" s="25">
        <v>3010</v>
      </c>
      <c r="I1996" s="27">
        <v>0.5</v>
      </c>
      <c r="J1996" s="27">
        <v>51010</v>
      </c>
      <c r="K1996" s="28">
        <f t="shared" si="92"/>
        <v>145740</v>
      </c>
      <c r="L1996" s="29">
        <v>101000</v>
      </c>
      <c r="M1996" s="29">
        <v>404</v>
      </c>
      <c r="N1996" s="28">
        <f t="shared" si="93"/>
        <v>404.5</v>
      </c>
    </row>
    <row r="1997" spans="1:15" x14ac:dyDescent="0.2">
      <c r="A1997" s="24" t="s">
        <v>4402</v>
      </c>
      <c r="C1997" s="68">
        <v>43034</v>
      </c>
      <c r="D1997" s="23" t="s">
        <v>4403</v>
      </c>
      <c r="E1997" s="24">
        <v>0.1212</v>
      </c>
      <c r="F1997" s="25" t="s">
        <v>4404</v>
      </c>
      <c r="G1997" s="26" t="s">
        <v>4405</v>
      </c>
      <c r="H1997" s="25">
        <v>3010</v>
      </c>
      <c r="I1997" s="27">
        <v>0.5</v>
      </c>
      <c r="J1997" s="27">
        <v>12760</v>
      </c>
      <c r="K1997" s="28">
        <f t="shared" si="92"/>
        <v>36460</v>
      </c>
      <c r="N1997" s="28">
        <f t="shared" si="93"/>
        <v>0.5</v>
      </c>
    </row>
    <row r="1998" spans="1:15" x14ac:dyDescent="0.2">
      <c r="A1998" s="24" t="s">
        <v>4406</v>
      </c>
      <c r="C1998" s="68">
        <v>43034</v>
      </c>
      <c r="D1998" s="23" t="s">
        <v>4407</v>
      </c>
      <c r="E1998" s="24">
        <v>5.7990000000000004</v>
      </c>
      <c r="F1998" s="25" t="s">
        <v>4409</v>
      </c>
      <c r="G1998" s="25" t="s">
        <v>4408</v>
      </c>
      <c r="H1998" s="25">
        <v>1120</v>
      </c>
      <c r="I1998" s="27">
        <v>0.5</v>
      </c>
      <c r="J1998" s="27">
        <v>8880</v>
      </c>
      <c r="K1998" s="28">
        <f t="shared" si="92"/>
        <v>25370</v>
      </c>
      <c r="N1998" s="28">
        <f t="shared" si="93"/>
        <v>0.5</v>
      </c>
    </row>
    <row r="1999" spans="1:15" x14ac:dyDescent="0.2">
      <c r="A1999" s="24" t="s">
        <v>4410</v>
      </c>
      <c r="C1999" s="68">
        <v>43034</v>
      </c>
      <c r="D1999" s="23" t="s">
        <v>1967</v>
      </c>
      <c r="E1999" s="24">
        <v>0.29699999999999999</v>
      </c>
      <c r="F1999" s="25" t="s">
        <v>4151</v>
      </c>
      <c r="G1999" s="26" t="s">
        <v>4411</v>
      </c>
      <c r="H1999" s="25">
        <v>1190</v>
      </c>
      <c r="I1999" s="27">
        <v>1</v>
      </c>
      <c r="J1999" s="27">
        <v>24140</v>
      </c>
      <c r="K1999" s="28">
        <f t="shared" si="92"/>
        <v>68970</v>
      </c>
      <c r="N1999" s="28">
        <f t="shared" si="93"/>
        <v>1</v>
      </c>
    </row>
    <row r="2000" spans="1:15" x14ac:dyDescent="0.2">
      <c r="D2000" s="23" t="s">
        <v>1964</v>
      </c>
      <c r="E2000" s="24">
        <v>1.306</v>
      </c>
      <c r="F2000" s="25" t="s">
        <v>129</v>
      </c>
      <c r="G2000" s="26" t="s">
        <v>129</v>
      </c>
      <c r="K2000" s="28">
        <f t="shared" si="92"/>
        <v>0</v>
      </c>
      <c r="N2000" s="28">
        <f t="shared" si="93"/>
        <v>0</v>
      </c>
      <c r="O2000" s="128"/>
    </row>
    <row r="2001" spans="1:15" x14ac:dyDescent="0.2">
      <c r="A2001" s="24">
        <v>657</v>
      </c>
      <c r="C2001" s="68">
        <v>43034</v>
      </c>
      <c r="D2001" s="23" t="s">
        <v>1856</v>
      </c>
      <c r="E2001" s="24">
        <v>42.624000000000002</v>
      </c>
      <c r="F2001" s="25" t="s">
        <v>1858</v>
      </c>
      <c r="G2001" s="26" t="s">
        <v>4412</v>
      </c>
      <c r="H2001" s="25">
        <v>1160</v>
      </c>
      <c r="I2001" s="27">
        <v>0.5</v>
      </c>
      <c r="J2001" s="27">
        <v>69980</v>
      </c>
      <c r="K2001" s="28">
        <f t="shared" si="92"/>
        <v>199940</v>
      </c>
      <c r="L2001" s="29">
        <v>200000</v>
      </c>
      <c r="M2001" s="29">
        <v>800</v>
      </c>
      <c r="N2001" s="28">
        <f t="shared" si="93"/>
        <v>800.5</v>
      </c>
      <c r="O2001" s="128"/>
    </row>
    <row r="2002" spans="1:15" x14ac:dyDescent="0.2">
      <c r="A2002" s="24" t="s">
        <v>4413</v>
      </c>
      <c r="C2002" s="68">
        <v>43034</v>
      </c>
      <c r="D2002" s="23" t="s">
        <v>4414</v>
      </c>
      <c r="E2002" s="24">
        <v>7.5069999999999997</v>
      </c>
      <c r="F2002" s="25" t="s">
        <v>4415</v>
      </c>
      <c r="G2002" s="26" t="s">
        <v>4416</v>
      </c>
      <c r="H2002" s="25">
        <v>1010</v>
      </c>
      <c r="I2002" s="27">
        <v>0.5</v>
      </c>
      <c r="J2002" s="27">
        <v>14280</v>
      </c>
      <c r="K2002" s="28">
        <f t="shared" si="92"/>
        <v>40800</v>
      </c>
      <c r="N2002" s="28">
        <f t="shared" si="93"/>
        <v>0.5</v>
      </c>
    </row>
    <row r="2003" spans="1:15" x14ac:dyDescent="0.2">
      <c r="A2003" s="24" t="s">
        <v>4417</v>
      </c>
      <c r="C2003" s="68">
        <v>43034</v>
      </c>
      <c r="D2003" s="23" t="s">
        <v>2195</v>
      </c>
      <c r="E2003" s="24">
        <v>10</v>
      </c>
      <c r="F2003" s="25" t="s">
        <v>2197</v>
      </c>
      <c r="G2003" s="26" t="s">
        <v>4418</v>
      </c>
      <c r="H2003" s="25">
        <v>1140</v>
      </c>
      <c r="I2003" s="27">
        <v>0.5</v>
      </c>
      <c r="J2003" s="27">
        <v>10340</v>
      </c>
      <c r="K2003" s="28">
        <f t="shared" si="92"/>
        <v>29540</v>
      </c>
      <c r="N2003" s="28">
        <f t="shared" si="93"/>
        <v>0.5</v>
      </c>
    </row>
    <row r="2004" spans="1:15" x14ac:dyDescent="0.2">
      <c r="A2004" s="24" t="s">
        <v>4419</v>
      </c>
      <c r="C2004" s="68">
        <v>43034</v>
      </c>
      <c r="D2004" s="23" t="s">
        <v>4420</v>
      </c>
      <c r="E2004" s="24">
        <v>72.873000000000005</v>
      </c>
      <c r="F2004" s="25" t="s">
        <v>4422</v>
      </c>
      <c r="G2004" s="26" t="s">
        <v>4423</v>
      </c>
      <c r="H2004" s="25">
        <v>1090</v>
      </c>
      <c r="I2004" s="27">
        <v>1</v>
      </c>
      <c r="J2004" s="27">
        <v>137090</v>
      </c>
      <c r="K2004" s="28">
        <f t="shared" si="92"/>
        <v>391690</v>
      </c>
      <c r="N2004" s="28">
        <f t="shared" si="93"/>
        <v>1</v>
      </c>
    </row>
    <row r="2005" spans="1:15" x14ac:dyDescent="0.2">
      <c r="D2005" s="23" t="s">
        <v>4421</v>
      </c>
      <c r="E2005" s="24">
        <v>2.2839999999999998</v>
      </c>
      <c r="F2005" s="25" t="s">
        <v>129</v>
      </c>
      <c r="G2005" s="26" t="s">
        <v>129</v>
      </c>
      <c r="H2005" s="25">
        <v>1190</v>
      </c>
      <c r="K2005" s="28">
        <f t="shared" si="92"/>
        <v>0</v>
      </c>
      <c r="N2005" s="28">
        <f t="shared" si="93"/>
        <v>0</v>
      </c>
    </row>
    <row r="2006" spans="1:15" x14ac:dyDescent="0.2">
      <c r="A2006" s="24">
        <v>658</v>
      </c>
      <c r="B2006" s="22" t="s">
        <v>145</v>
      </c>
      <c r="C2006" s="68">
        <v>43034</v>
      </c>
      <c r="D2006" s="23" t="s">
        <v>4424</v>
      </c>
      <c r="E2006" s="24">
        <v>0.108</v>
      </c>
      <c r="F2006" s="25" t="s">
        <v>4426</v>
      </c>
      <c r="G2006" s="26" t="s">
        <v>2530</v>
      </c>
      <c r="H2006" s="25">
        <v>3010</v>
      </c>
      <c r="I2006" s="27">
        <v>1</v>
      </c>
      <c r="J2006" s="27">
        <v>17090</v>
      </c>
      <c r="K2006" s="28">
        <f t="shared" si="92"/>
        <v>48830</v>
      </c>
      <c r="L2006" s="29">
        <v>42560</v>
      </c>
      <c r="M2006" s="29">
        <v>170.4</v>
      </c>
      <c r="N2006" s="28">
        <f t="shared" si="93"/>
        <v>171.4</v>
      </c>
    </row>
    <row r="2007" spans="1:15" x14ac:dyDescent="0.2">
      <c r="D2007" s="23" t="s">
        <v>4425</v>
      </c>
      <c r="E2007" s="24">
        <v>5.4000000000000003E-3</v>
      </c>
      <c r="F2007" s="25" t="s">
        <v>129</v>
      </c>
      <c r="G2007" s="26" t="s">
        <v>129</v>
      </c>
      <c r="K2007" s="28">
        <f t="shared" si="92"/>
        <v>0</v>
      </c>
      <c r="N2007" s="28">
        <f t="shared" si="93"/>
        <v>0</v>
      </c>
    </row>
    <row r="2008" spans="1:15" x14ac:dyDescent="0.2">
      <c r="A2008" s="24" t="s">
        <v>4427</v>
      </c>
      <c r="C2008" s="68">
        <v>43035</v>
      </c>
      <c r="D2008" s="23" t="s">
        <v>4428</v>
      </c>
      <c r="E2008" s="24">
        <v>54.332000000000001</v>
      </c>
      <c r="F2008" s="25" t="s">
        <v>4437</v>
      </c>
      <c r="G2008" s="26" t="s">
        <v>4436</v>
      </c>
      <c r="H2008" s="25">
        <v>1070</v>
      </c>
      <c r="I2008" s="27">
        <v>4</v>
      </c>
      <c r="J2008" s="27">
        <v>209860</v>
      </c>
      <c r="K2008" s="28">
        <f t="shared" si="92"/>
        <v>599600</v>
      </c>
      <c r="N2008" s="28">
        <f t="shared" si="93"/>
        <v>4</v>
      </c>
    </row>
    <row r="2009" spans="1:15" x14ac:dyDescent="0.2">
      <c r="D2009" s="23" t="s">
        <v>4429</v>
      </c>
      <c r="E2009" s="24">
        <v>0.17219999999999999</v>
      </c>
      <c r="F2009" s="25" t="s">
        <v>129</v>
      </c>
      <c r="G2009" s="26" t="s">
        <v>129</v>
      </c>
      <c r="H2009" s="25">
        <v>3010</v>
      </c>
      <c r="K2009" s="28">
        <f t="shared" si="92"/>
        <v>0</v>
      </c>
      <c r="N2009" s="28">
        <f t="shared" si="93"/>
        <v>0</v>
      </c>
    </row>
    <row r="2010" spans="1:15" x14ac:dyDescent="0.2">
      <c r="D2010" s="23" t="s">
        <v>4430</v>
      </c>
      <c r="E2010" s="24">
        <v>0.1263</v>
      </c>
      <c r="F2010" s="25" t="s">
        <v>129</v>
      </c>
      <c r="G2010" s="26" t="s">
        <v>129</v>
      </c>
      <c r="H2010" s="25">
        <v>1190</v>
      </c>
      <c r="K2010" s="28">
        <f t="shared" si="92"/>
        <v>0</v>
      </c>
      <c r="N2010" s="28">
        <f t="shared" si="93"/>
        <v>0</v>
      </c>
    </row>
    <row r="2011" spans="1:15" x14ac:dyDescent="0.2">
      <c r="D2011" s="23" t="s">
        <v>4431</v>
      </c>
      <c r="E2011" s="24">
        <v>0.15970000000000001</v>
      </c>
      <c r="F2011" s="25" t="s">
        <v>129</v>
      </c>
      <c r="G2011" s="26" t="s">
        <v>129</v>
      </c>
      <c r="H2011" s="25">
        <v>1190</v>
      </c>
      <c r="K2011" s="28">
        <f t="shared" si="92"/>
        <v>0</v>
      </c>
      <c r="N2011" s="28">
        <f t="shared" si="93"/>
        <v>0</v>
      </c>
    </row>
    <row r="2012" spans="1:15" x14ac:dyDescent="0.2">
      <c r="D2012" s="23" t="s">
        <v>4432</v>
      </c>
      <c r="E2012" s="24">
        <v>0.15970000000000001</v>
      </c>
      <c r="F2012" s="25" t="s">
        <v>129</v>
      </c>
      <c r="G2012" s="26" t="s">
        <v>129</v>
      </c>
      <c r="H2012" s="25">
        <v>1190</v>
      </c>
      <c r="K2012" s="28">
        <f t="shared" si="92"/>
        <v>0</v>
      </c>
      <c r="N2012" s="28">
        <f t="shared" si="93"/>
        <v>0</v>
      </c>
    </row>
    <row r="2013" spans="1:15" x14ac:dyDescent="0.2">
      <c r="D2013" s="23" t="s">
        <v>4433</v>
      </c>
      <c r="E2013" s="24">
        <v>0.15859999999999999</v>
      </c>
      <c r="F2013" s="25" t="s">
        <v>129</v>
      </c>
      <c r="G2013" s="26" t="s">
        <v>129</v>
      </c>
      <c r="H2013" s="25">
        <v>1190</v>
      </c>
      <c r="K2013" s="28">
        <f t="shared" si="92"/>
        <v>0</v>
      </c>
      <c r="N2013" s="28">
        <f t="shared" si="93"/>
        <v>0</v>
      </c>
    </row>
    <row r="2014" spans="1:15" x14ac:dyDescent="0.2">
      <c r="D2014" s="23" t="s">
        <v>4434</v>
      </c>
      <c r="E2014" s="24">
        <v>0.15970000000000001</v>
      </c>
      <c r="F2014" s="25" t="s">
        <v>129</v>
      </c>
      <c r="G2014" s="26" t="s">
        <v>129</v>
      </c>
      <c r="H2014" s="25">
        <v>1190</v>
      </c>
      <c r="K2014" s="28">
        <f t="shared" si="92"/>
        <v>0</v>
      </c>
      <c r="N2014" s="28">
        <f t="shared" si="93"/>
        <v>0</v>
      </c>
    </row>
    <row r="2015" spans="1:15" x14ac:dyDescent="0.2">
      <c r="D2015" s="23" t="s">
        <v>4435</v>
      </c>
      <c r="E2015" s="24">
        <v>0.15970000000000001</v>
      </c>
      <c r="F2015" s="25" t="s">
        <v>129</v>
      </c>
      <c r="G2015" s="26" t="s">
        <v>129</v>
      </c>
      <c r="H2015" s="25">
        <v>1190</v>
      </c>
      <c r="K2015" s="28">
        <f t="shared" si="92"/>
        <v>0</v>
      </c>
      <c r="N2015" s="28">
        <f t="shared" si="93"/>
        <v>0</v>
      </c>
    </row>
    <row r="2016" spans="1:15" x14ac:dyDescent="0.2">
      <c r="A2016" s="24" t="s">
        <v>4438</v>
      </c>
      <c r="C2016" s="68">
        <v>43035</v>
      </c>
      <c r="D2016" s="23" t="s">
        <v>4439</v>
      </c>
      <c r="E2016" s="24">
        <v>31.951000000000001</v>
      </c>
      <c r="F2016" s="25" t="s">
        <v>4440</v>
      </c>
      <c r="G2016" s="26" t="s">
        <v>4441</v>
      </c>
      <c r="H2016" s="25">
        <v>1120</v>
      </c>
      <c r="I2016" s="27">
        <v>0.5</v>
      </c>
      <c r="J2016" s="27">
        <v>81520</v>
      </c>
      <c r="K2016" s="28">
        <f t="shared" si="92"/>
        <v>232910</v>
      </c>
      <c r="N2016" s="28">
        <f t="shared" si="93"/>
        <v>0.5</v>
      </c>
    </row>
    <row r="2017" spans="1:15" x14ac:dyDescent="0.2">
      <c r="A2017" s="24">
        <v>659</v>
      </c>
      <c r="C2017" s="68">
        <v>43035</v>
      </c>
      <c r="D2017" s="23" t="s">
        <v>1824</v>
      </c>
      <c r="E2017" s="24">
        <v>19.244</v>
      </c>
      <c r="F2017" s="25" t="s">
        <v>1827</v>
      </c>
      <c r="G2017" s="26" t="s">
        <v>4442</v>
      </c>
      <c r="H2017" s="25">
        <v>1130</v>
      </c>
      <c r="I2017" s="27">
        <v>1</v>
      </c>
      <c r="J2017" s="27">
        <v>14270</v>
      </c>
      <c r="K2017" s="28">
        <f t="shared" si="92"/>
        <v>40770</v>
      </c>
      <c r="L2017" s="29">
        <v>159691.9</v>
      </c>
      <c r="M2017" s="29">
        <v>638.79999999999995</v>
      </c>
      <c r="N2017" s="28">
        <f t="shared" si="93"/>
        <v>639.79999999999995</v>
      </c>
    </row>
    <row r="2018" spans="1:15" x14ac:dyDescent="0.2">
      <c r="D2018" s="23" t="s">
        <v>1825</v>
      </c>
      <c r="E2018" s="24">
        <v>6.9349999999999996</v>
      </c>
      <c r="F2018" s="25" t="s">
        <v>129</v>
      </c>
      <c r="G2018" s="26" t="s">
        <v>129</v>
      </c>
      <c r="K2018" s="28">
        <f t="shared" si="92"/>
        <v>0</v>
      </c>
      <c r="N2018" s="28">
        <f t="shared" si="93"/>
        <v>0</v>
      </c>
    </row>
    <row r="2019" spans="1:15" x14ac:dyDescent="0.2">
      <c r="A2019" s="24">
        <v>661</v>
      </c>
      <c r="C2019" s="68">
        <v>43038</v>
      </c>
      <c r="D2019" s="23" t="s">
        <v>4443</v>
      </c>
      <c r="E2019" s="24">
        <v>2.0009999999999999</v>
      </c>
      <c r="F2019" s="25" t="s">
        <v>4444</v>
      </c>
      <c r="G2019" s="26" t="s">
        <v>4445</v>
      </c>
      <c r="H2019" s="25">
        <v>1220</v>
      </c>
      <c r="I2019" s="27">
        <v>0.5</v>
      </c>
      <c r="J2019" s="27">
        <v>52600</v>
      </c>
      <c r="K2019" s="28">
        <f t="shared" si="92"/>
        <v>150290</v>
      </c>
      <c r="L2019" s="29">
        <v>220000</v>
      </c>
      <c r="M2019" s="29">
        <v>880</v>
      </c>
      <c r="N2019" s="28">
        <f t="shared" si="93"/>
        <v>880.5</v>
      </c>
    </row>
    <row r="2020" spans="1:15" x14ac:dyDescent="0.2">
      <c r="A2020" s="24">
        <v>660</v>
      </c>
      <c r="C2020" s="68">
        <v>43038</v>
      </c>
      <c r="D2020" s="23" t="s">
        <v>4446</v>
      </c>
      <c r="E2020" s="24">
        <v>0.1867</v>
      </c>
      <c r="F2020" s="25" t="s">
        <v>4448</v>
      </c>
      <c r="G2020" s="26" t="s">
        <v>4449</v>
      </c>
      <c r="H2020" s="25">
        <v>2050</v>
      </c>
      <c r="I2020" s="27">
        <v>1</v>
      </c>
      <c r="J2020" s="27">
        <v>16400</v>
      </c>
      <c r="K2020" s="28">
        <f t="shared" si="92"/>
        <v>46860</v>
      </c>
      <c r="L2020" s="29">
        <v>82500</v>
      </c>
      <c r="M2020" s="29">
        <v>330</v>
      </c>
      <c r="N2020" s="28">
        <f t="shared" si="93"/>
        <v>331</v>
      </c>
    </row>
    <row r="2021" spans="1:15" x14ac:dyDescent="0.2">
      <c r="D2021" s="23" t="s">
        <v>4447</v>
      </c>
      <c r="E2021" s="24">
        <v>2.07E-2</v>
      </c>
      <c r="F2021" s="25" t="s">
        <v>129</v>
      </c>
      <c r="G2021" s="26" t="s">
        <v>129</v>
      </c>
      <c r="H2021" s="25">
        <v>1100</v>
      </c>
      <c r="K2021" s="28">
        <f t="shared" si="92"/>
        <v>0</v>
      </c>
      <c r="N2021" s="28">
        <f t="shared" si="93"/>
        <v>0</v>
      </c>
      <c r="O2021" s="22"/>
    </row>
    <row r="2022" spans="1:15" x14ac:dyDescent="0.2">
      <c r="A2022" s="24">
        <v>662</v>
      </c>
      <c r="C2022" s="68">
        <v>43038</v>
      </c>
      <c r="D2022" s="23" t="s">
        <v>4450</v>
      </c>
      <c r="E2022" s="24">
        <v>0.38500000000000001</v>
      </c>
      <c r="F2022" s="25" t="s">
        <v>4451</v>
      </c>
      <c r="G2022" s="26" t="s">
        <v>4452</v>
      </c>
      <c r="H2022" s="25">
        <v>1070</v>
      </c>
      <c r="I2022" s="27">
        <v>0.5</v>
      </c>
      <c r="J2022" s="27">
        <v>21850</v>
      </c>
      <c r="K2022" s="28">
        <f t="shared" si="92"/>
        <v>62430</v>
      </c>
      <c r="L2022" s="29">
        <v>71500</v>
      </c>
      <c r="M2022" s="29">
        <v>286</v>
      </c>
      <c r="N2022" s="28">
        <f t="shared" si="93"/>
        <v>286.5</v>
      </c>
      <c r="O2022" s="64"/>
    </row>
    <row r="2023" spans="1:15" x14ac:dyDescent="0.2">
      <c r="A2023" s="24" t="s">
        <v>4453</v>
      </c>
      <c r="C2023" s="68">
        <v>43038</v>
      </c>
      <c r="D2023" s="23" t="s">
        <v>4454</v>
      </c>
      <c r="E2023" s="24">
        <v>0.21299999999999999</v>
      </c>
      <c r="F2023" s="25" t="s">
        <v>4456</v>
      </c>
      <c r="G2023" s="25" t="s">
        <v>4457</v>
      </c>
      <c r="H2023" s="25">
        <v>2050</v>
      </c>
      <c r="I2023" s="27">
        <v>1</v>
      </c>
      <c r="J2023" s="27">
        <v>23770</v>
      </c>
      <c r="K2023" s="28">
        <f t="shared" si="92"/>
        <v>67910</v>
      </c>
      <c r="N2023" s="28">
        <f t="shared" si="93"/>
        <v>1</v>
      </c>
      <c r="O2023" s="61"/>
    </row>
    <row r="2024" spans="1:15" ht="15" customHeight="1" x14ac:dyDescent="0.2">
      <c r="D2024" s="23" t="s">
        <v>4455</v>
      </c>
      <c r="E2024" s="24">
        <v>0.16309999999999999</v>
      </c>
      <c r="F2024" s="25" t="s">
        <v>129</v>
      </c>
      <c r="G2024" s="26" t="s">
        <v>129</v>
      </c>
      <c r="K2024" s="28">
        <f t="shared" si="92"/>
        <v>0</v>
      </c>
      <c r="N2024" s="28">
        <f t="shared" si="93"/>
        <v>0</v>
      </c>
      <c r="O2024" s="61"/>
    </row>
    <row r="2025" spans="1:15" x14ac:dyDescent="0.2">
      <c r="A2025" s="24">
        <v>663</v>
      </c>
      <c r="C2025" s="68">
        <v>43038</v>
      </c>
      <c r="D2025" s="23" t="s">
        <v>2945</v>
      </c>
      <c r="E2025" s="24">
        <v>2.2524999999999999</v>
      </c>
      <c r="F2025" s="25" t="s">
        <v>1345</v>
      </c>
      <c r="G2025" s="25" t="s">
        <v>4458</v>
      </c>
      <c r="H2025" s="25">
        <v>1220</v>
      </c>
      <c r="I2025" s="27">
        <v>1</v>
      </c>
      <c r="J2025" s="27">
        <v>37970</v>
      </c>
      <c r="K2025" s="28">
        <f t="shared" si="92"/>
        <v>108490</v>
      </c>
      <c r="L2025" s="29">
        <v>75000</v>
      </c>
      <c r="M2025" s="29">
        <v>300</v>
      </c>
      <c r="N2025" s="28">
        <f t="shared" si="93"/>
        <v>301</v>
      </c>
      <c r="O2025" s="61"/>
    </row>
    <row r="2026" spans="1:15" x14ac:dyDescent="0.2">
      <c r="D2026" s="23" t="s">
        <v>1343</v>
      </c>
      <c r="E2026" s="24">
        <v>4.3230000000000004</v>
      </c>
      <c r="F2026" s="25" t="s">
        <v>129</v>
      </c>
      <c r="G2026" s="26" t="s">
        <v>129</v>
      </c>
      <c r="K2026" s="28">
        <f t="shared" si="92"/>
        <v>0</v>
      </c>
      <c r="N2026" s="28">
        <f t="shared" si="93"/>
        <v>0</v>
      </c>
      <c r="O2026" s="61"/>
    </row>
    <row r="2027" spans="1:15" x14ac:dyDescent="0.2">
      <c r="A2027" s="24" t="s">
        <v>4459</v>
      </c>
      <c r="C2027" s="68">
        <v>43038</v>
      </c>
      <c r="D2027" s="23" t="s">
        <v>4465</v>
      </c>
      <c r="E2027" s="24">
        <v>0.13769999999999999</v>
      </c>
      <c r="F2027" s="25" t="s">
        <v>4471</v>
      </c>
      <c r="G2027" s="25" t="s">
        <v>4475</v>
      </c>
      <c r="H2027" s="25">
        <v>3010</v>
      </c>
      <c r="I2027" s="27">
        <v>0.5</v>
      </c>
      <c r="J2027" s="27">
        <v>16410</v>
      </c>
      <c r="K2027" s="28">
        <f t="shared" si="92"/>
        <v>46890</v>
      </c>
      <c r="N2027" s="28">
        <f t="shared" si="93"/>
        <v>0.5</v>
      </c>
      <c r="O2027" s="22"/>
    </row>
    <row r="2028" spans="1:15" x14ac:dyDescent="0.2">
      <c r="A2028" s="24" t="s">
        <v>4460</v>
      </c>
      <c r="C2028" s="68">
        <v>43038</v>
      </c>
      <c r="D2028" s="23" t="s">
        <v>4466</v>
      </c>
      <c r="E2028" s="24">
        <v>13.56</v>
      </c>
      <c r="F2028" s="25" t="s">
        <v>4473</v>
      </c>
      <c r="G2028" s="25" t="s">
        <v>4475</v>
      </c>
      <c r="H2028" s="25">
        <v>1220</v>
      </c>
      <c r="I2028" s="27">
        <v>0.5</v>
      </c>
      <c r="J2028" s="27">
        <v>53050</v>
      </c>
      <c r="K2028" s="28">
        <f t="shared" si="92"/>
        <v>151570</v>
      </c>
      <c r="N2028" s="28">
        <f t="shared" si="93"/>
        <v>0.5</v>
      </c>
    </row>
    <row r="2029" spans="1:15" x14ac:dyDescent="0.2">
      <c r="A2029" s="24" t="s">
        <v>4461</v>
      </c>
      <c r="C2029" s="68">
        <v>43038</v>
      </c>
      <c r="D2029" s="23" t="s">
        <v>4467</v>
      </c>
      <c r="E2029" s="24">
        <v>20</v>
      </c>
      <c r="F2029" s="25" t="s">
        <v>4473</v>
      </c>
      <c r="G2029" s="25" t="s">
        <v>4475</v>
      </c>
      <c r="H2029" s="25">
        <v>1220</v>
      </c>
      <c r="I2029" s="27">
        <v>0.5</v>
      </c>
      <c r="J2029" s="27">
        <v>51530</v>
      </c>
      <c r="K2029" s="28">
        <f t="shared" si="92"/>
        <v>147230</v>
      </c>
      <c r="N2029" s="28">
        <f t="shared" si="93"/>
        <v>0.5</v>
      </c>
    </row>
    <row r="2030" spans="1:15" x14ac:dyDescent="0.2">
      <c r="A2030" s="24" t="s">
        <v>4462</v>
      </c>
      <c r="C2030" s="68">
        <v>43038</v>
      </c>
      <c r="D2030" s="23" t="s">
        <v>4468</v>
      </c>
      <c r="E2030" s="24">
        <v>1.4965999999999999</v>
      </c>
      <c r="F2030" s="25" t="s">
        <v>4472</v>
      </c>
      <c r="G2030" s="25" t="s">
        <v>4475</v>
      </c>
      <c r="H2030" s="25">
        <v>1150</v>
      </c>
      <c r="I2030" s="27">
        <v>0.5</v>
      </c>
      <c r="J2030" s="27">
        <v>4470</v>
      </c>
      <c r="K2030" s="28">
        <f t="shared" si="92"/>
        <v>12770</v>
      </c>
      <c r="N2030" s="28">
        <f t="shared" si="93"/>
        <v>0.5</v>
      </c>
    </row>
    <row r="2031" spans="1:15" x14ac:dyDescent="0.2">
      <c r="A2031" s="24" t="s">
        <v>4463</v>
      </c>
      <c r="C2031" s="68">
        <v>43038</v>
      </c>
      <c r="D2031" s="23" t="s">
        <v>4469</v>
      </c>
      <c r="E2031" s="24">
        <v>0.17560000000000001</v>
      </c>
      <c r="F2031" s="25" t="s">
        <v>4473</v>
      </c>
      <c r="G2031" s="25" t="s">
        <v>4475</v>
      </c>
      <c r="H2031" s="25">
        <v>2050</v>
      </c>
      <c r="I2031" s="27">
        <v>0.5</v>
      </c>
      <c r="J2031" s="27">
        <v>8820</v>
      </c>
      <c r="K2031" s="28">
        <f t="shared" si="92"/>
        <v>25200</v>
      </c>
      <c r="N2031" s="28">
        <f t="shared" si="93"/>
        <v>0.5</v>
      </c>
    </row>
    <row r="2032" spans="1:15" x14ac:dyDescent="0.2">
      <c r="A2032" s="24" t="s">
        <v>4464</v>
      </c>
      <c r="C2032" s="68">
        <v>43038</v>
      </c>
      <c r="D2032" s="23" t="s">
        <v>4470</v>
      </c>
      <c r="E2032" s="24">
        <v>4.1980000000000004</v>
      </c>
      <c r="F2032" s="25" t="s">
        <v>4474</v>
      </c>
      <c r="G2032" s="25" t="s">
        <v>4475</v>
      </c>
      <c r="H2032" s="25">
        <v>1220</v>
      </c>
      <c r="I2032" s="27">
        <v>0.5</v>
      </c>
      <c r="J2032" s="27">
        <v>13870</v>
      </c>
      <c r="K2032" s="28">
        <f t="shared" si="92"/>
        <v>39630</v>
      </c>
      <c r="N2032" s="28">
        <f t="shared" si="93"/>
        <v>0.5</v>
      </c>
    </row>
    <row r="2033" spans="1:15" x14ac:dyDescent="0.2">
      <c r="A2033" s="24" t="s">
        <v>4476</v>
      </c>
      <c r="C2033" s="68">
        <v>43038</v>
      </c>
      <c r="D2033" s="23" t="s">
        <v>4477</v>
      </c>
      <c r="E2033" s="24">
        <v>0.1343</v>
      </c>
      <c r="F2033" s="25" t="s">
        <v>4404</v>
      </c>
      <c r="G2033" s="26" t="s">
        <v>4405</v>
      </c>
      <c r="H2033" s="25">
        <v>3010</v>
      </c>
      <c r="I2033" s="27">
        <v>1</v>
      </c>
      <c r="J2033" s="27">
        <v>19250</v>
      </c>
      <c r="K2033" s="28">
        <f t="shared" si="92"/>
        <v>55000</v>
      </c>
      <c r="N2033" s="28">
        <f t="shared" si="93"/>
        <v>1</v>
      </c>
    </row>
    <row r="2034" spans="1:15" x14ac:dyDescent="0.2">
      <c r="D2034" s="23" t="s">
        <v>4478</v>
      </c>
      <c r="E2034" s="24">
        <v>0.1222</v>
      </c>
      <c r="F2034" s="25" t="s">
        <v>129</v>
      </c>
      <c r="G2034" s="26" t="s">
        <v>129</v>
      </c>
      <c r="K2034" s="28">
        <f t="shared" si="92"/>
        <v>0</v>
      </c>
      <c r="N2034" s="28">
        <f t="shared" si="93"/>
        <v>0</v>
      </c>
    </row>
    <row r="2035" spans="1:15" x14ac:dyDescent="0.2">
      <c r="A2035" s="24" t="s">
        <v>4479</v>
      </c>
      <c r="C2035" s="68">
        <v>43038</v>
      </c>
      <c r="D2035" s="23" t="s">
        <v>4480</v>
      </c>
      <c r="E2035" s="24">
        <v>4.99</v>
      </c>
      <c r="F2035" s="25" t="s">
        <v>4481</v>
      </c>
      <c r="G2035" s="26" t="s">
        <v>4482</v>
      </c>
      <c r="H2035" s="25">
        <v>1220</v>
      </c>
      <c r="I2035" s="27">
        <v>0.5</v>
      </c>
      <c r="J2035" s="27">
        <v>8710</v>
      </c>
      <c r="K2035" s="28">
        <f t="shared" si="92"/>
        <v>24890</v>
      </c>
      <c r="N2035" s="28">
        <f t="shared" si="93"/>
        <v>0.5</v>
      </c>
    </row>
    <row r="2036" spans="1:15" x14ac:dyDescent="0.2">
      <c r="A2036" s="24">
        <v>665</v>
      </c>
      <c r="C2036" s="68">
        <v>43038</v>
      </c>
      <c r="D2036" s="23" t="s">
        <v>4483</v>
      </c>
      <c r="E2036" s="24">
        <v>0.23880000000000001</v>
      </c>
      <c r="F2036" s="25" t="s">
        <v>4484</v>
      </c>
      <c r="G2036" s="26" t="s">
        <v>4485</v>
      </c>
      <c r="H2036" s="25">
        <v>3010</v>
      </c>
      <c r="I2036" s="27">
        <v>0.5</v>
      </c>
      <c r="J2036" s="27">
        <v>48490</v>
      </c>
      <c r="K2036" s="28">
        <f t="shared" si="92"/>
        <v>138540</v>
      </c>
      <c r="L2036" s="29">
        <v>78000</v>
      </c>
      <c r="M2036" s="29">
        <v>312</v>
      </c>
      <c r="N2036" s="28">
        <f t="shared" si="93"/>
        <v>312.5</v>
      </c>
    </row>
    <row r="2037" spans="1:15" x14ac:dyDescent="0.2">
      <c r="A2037" s="24">
        <v>664</v>
      </c>
      <c r="C2037" s="68">
        <v>43038</v>
      </c>
      <c r="D2037" s="23" t="s">
        <v>4486</v>
      </c>
      <c r="E2037" s="24" t="s">
        <v>4487</v>
      </c>
      <c r="F2037" s="25" t="s">
        <v>4488</v>
      </c>
      <c r="G2037" s="26" t="s">
        <v>4489</v>
      </c>
      <c r="H2037" s="25">
        <v>3010</v>
      </c>
      <c r="I2037" s="27">
        <v>0.5</v>
      </c>
      <c r="J2037" s="27">
        <v>24160</v>
      </c>
      <c r="K2037" s="28">
        <f t="shared" si="92"/>
        <v>69030</v>
      </c>
      <c r="L2037" s="29">
        <v>75000</v>
      </c>
      <c r="M2037" s="29">
        <v>300</v>
      </c>
      <c r="N2037" s="28">
        <f t="shared" si="93"/>
        <v>300.5</v>
      </c>
    </row>
    <row r="2038" spans="1:15" x14ac:dyDescent="0.2">
      <c r="A2038" s="24" t="s">
        <v>4490</v>
      </c>
      <c r="C2038" s="68">
        <v>43039</v>
      </c>
      <c r="D2038" s="23" t="s">
        <v>785</v>
      </c>
      <c r="E2038" s="24">
        <v>21.959</v>
      </c>
      <c r="F2038" s="25" t="s">
        <v>3501</v>
      </c>
      <c r="G2038" s="26" t="s">
        <v>3502</v>
      </c>
      <c r="H2038" s="25">
        <v>1090</v>
      </c>
      <c r="I2038" s="27">
        <v>1</v>
      </c>
      <c r="J2038" s="27">
        <v>134620</v>
      </c>
      <c r="K2038" s="28">
        <f t="shared" si="92"/>
        <v>384630</v>
      </c>
      <c r="N2038" s="28">
        <f t="shared" si="93"/>
        <v>1</v>
      </c>
    </row>
    <row r="2039" spans="1:15" x14ac:dyDescent="0.2">
      <c r="D2039" s="23" t="s">
        <v>784</v>
      </c>
      <c r="E2039" s="24">
        <v>26.7575</v>
      </c>
      <c r="F2039" s="25" t="s">
        <v>129</v>
      </c>
      <c r="G2039" s="26" t="s">
        <v>129</v>
      </c>
      <c r="K2039" s="28">
        <f t="shared" si="92"/>
        <v>0</v>
      </c>
      <c r="N2039" s="28">
        <f t="shared" si="93"/>
        <v>0</v>
      </c>
    </row>
    <row r="2040" spans="1:15" x14ac:dyDescent="0.2">
      <c r="A2040" s="24">
        <v>666</v>
      </c>
      <c r="C2040" s="68">
        <v>43039</v>
      </c>
      <c r="D2040" s="23" t="s">
        <v>4491</v>
      </c>
      <c r="E2040" s="24">
        <v>0.21490000000000001</v>
      </c>
      <c r="F2040" s="25" t="s">
        <v>3900</v>
      </c>
      <c r="G2040" s="26" t="s">
        <v>4492</v>
      </c>
      <c r="H2040" s="25">
        <v>3010</v>
      </c>
      <c r="I2040" s="27">
        <v>0.5</v>
      </c>
      <c r="J2040" s="27">
        <v>13810</v>
      </c>
      <c r="K2040" s="28">
        <f t="shared" si="92"/>
        <v>39460</v>
      </c>
      <c r="L2040" s="29">
        <v>79000</v>
      </c>
      <c r="M2040" s="29">
        <v>316</v>
      </c>
      <c r="N2040" s="28">
        <f t="shared" si="93"/>
        <v>316.5</v>
      </c>
    </row>
    <row r="2041" spans="1:15" s="41" customFormat="1" x14ac:dyDescent="0.2">
      <c r="A2041" s="40">
        <v>667</v>
      </c>
      <c r="B2041" s="38"/>
      <c r="C2041" s="70">
        <v>43039</v>
      </c>
      <c r="D2041" s="39" t="s">
        <v>4493</v>
      </c>
      <c r="E2041" s="40">
        <v>37.965000000000003</v>
      </c>
      <c r="F2041" s="41" t="s">
        <v>4494</v>
      </c>
      <c r="G2041" s="42" t="s">
        <v>4495</v>
      </c>
      <c r="H2041" s="41">
        <v>1080</v>
      </c>
      <c r="I2041" s="43">
        <v>0.5</v>
      </c>
      <c r="J2041" s="43">
        <v>85330</v>
      </c>
      <c r="K2041" s="44">
        <f t="shared" si="92"/>
        <v>243800</v>
      </c>
      <c r="L2041" s="45">
        <v>184000</v>
      </c>
      <c r="M2041" s="45">
        <v>736</v>
      </c>
      <c r="N2041" s="44">
        <f t="shared" si="93"/>
        <v>736.5</v>
      </c>
      <c r="O2041" s="37"/>
    </row>
    <row r="2042" spans="1:15" x14ac:dyDescent="0.2">
      <c r="N2042" s="28">
        <f>SUM(N1983:N2041)</f>
        <v>5635.9</v>
      </c>
      <c r="O2042" s="62">
        <v>65112</v>
      </c>
    </row>
    <row r="2044" spans="1:15" x14ac:dyDescent="0.2">
      <c r="A2044" s="24" t="s">
        <v>4496</v>
      </c>
      <c r="C2044" s="68">
        <v>43039</v>
      </c>
      <c r="D2044" s="23" t="s">
        <v>4497</v>
      </c>
      <c r="E2044" s="24">
        <v>9.4640000000000004</v>
      </c>
      <c r="F2044" s="25" t="s">
        <v>4498</v>
      </c>
      <c r="G2044" s="26" t="s">
        <v>4499</v>
      </c>
      <c r="H2044" s="25">
        <v>1020</v>
      </c>
      <c r="I2044" s="27">
        <v>1</v>
      </c>
      <c r="J2044" s="27">
        <v>195350</v>
      </c>
      <c r="K2044" s="28">
        <f t="shared" si="92"/>
        <v>558140</v>
      </c>
      <c r="N2044" s="28">
        <f t="shared" si="93"/>
        <v>1</v>
      </c>
    </row>
    <row r="2045" spans="1:15" x14ac:dyDescent="0.2">
      <c r="D2045" s="23" t="s">
        <v>4500</v>
      </c>
      <c r="E2045" s="24">
        <v>119.7577</v>
      </c>
      <c r="F2045" s="25" t="s">
        <v>129</v>
      </c>
      <c r="G2045" s="26" t="s">
        <v>129</v>
      </c>
      <c r="K2045" s="28">
        <f t="shared" si="92"/>
        <v>0</v>
      </c>
      <c r="N2045" s="28">
        <f t="shared" si="93"/>
        <v>0</v>
      </c>
    </row>
    <row r="2046" spans="1:15" x14ac:dyDescent="0.2">
      <c r="A2046" s="24">
        <v>669</v>
      </c>
      <c r="C2046" s="68">
        <v>43039</v>
      </c>
      <c r="D2046" s="23" t="s">
        <v>2371</v>
      </c>
      <c r="E2046" s="24">
        <v>0.1157</v>
      </c>
      <c r="F2046" s="25" t="s">
        <v>4501</v>
      </c>
      <c r="G2046" s="26" t="s">
        <v>2160</v>
      </c>
      <c r="H2046" s="25">
        <v>3010</v>
      </c>
      <c r="I2046" s="27">
        <v>0.5</v>
      </c>
      <c r="J2046" s="27">
        <v>21060</v>
      </c>
      <c r="K2046" s="28">
        <f t="shared" si="92"/>
        <v>60170</v>
      </c>
      <c r="L2046" s="29">
        <v>29500</v>
      </c>
      <c r="M2046" s="29">
        <v>118</v>
      </c>
      <c r="N2046" s="28">
        <f t="shared" si="93"/>
        <v>118.5</v>
      </c>
    </row>
    <row r="2047" spans="1:15" x14ac:dyDescent="0.2">
      <c r="A2047" s="24">
        <v>670</v>
      </c>
      <c r="C2047" s="68">
        <v>43039</v>
      </c>
      <c r="D2047" s="23" t="s">
        <v>4502</v>
      </c>
      <c r="E2047" s="24">
        <v>0.2515</v>
      </c>
      <c r="F2047" s="25" t="s">
        <v>3665</v>
      </c>
      <c r="G2047" s="26" t="s">
        <v>4503</v>
      </c>
      <c r="H2047" s="25">
        <v>2040</v>
      </c>
      <c r="I2047" s="27">
        <v>0.5</v>
      </c>
      <c r="J2047" s="27">
        <v>17570</v>
      </c>
      <c r="K2047" s="28">
        <f t="shared" si="92"/>
        <v>50200</v>
      </c>
      <c r="L2047" s="29">
        <v>50000</v>
      </c>
      <c r="M2047" s="29">
        <v>200</v>
      </c>
      <c r="N2047" s="28">
        <f t="shared" si="93"/>
        <v>200.5</v>
      </c>
    </row>
    <row r="2048" spans="1:15" x14ac:dyDescent="0.2">
      <c r="A2048" s="24">
        <v>671</v>
      </c>
      <c r="C2048" s="68">
        <v>43039</v>
      </c>
      <c r="D2048" s="23" t="s">
        <v>4504</v>
      </c>
      <c r="E2048" s="24">
        <v>40.384999999999998</v>
      </c>
      <c r="F2048" s="25" t="s">
        <v>4505</v>
      </c>
      <c r="G2048" s="26" t="s">
        <v>4506</v>
      </c>
      <c r="H2048" s="25">
        <v>1180</v>
      </c>
      <c r="I2048" s="27">
        <v>0.5</v>
      </c>
      <c r="J2048" s="27">
        <v>40860</v>
      </c>
      <c r="K2048" s="28">
        <f t="shared" si="92"/>
        <v>116740</v>
      </c>
      <c r="L2048" s="29">
        <v>121155</v>
      </c>
      <c r="M2048" s="29">
        <v>484.62</v>
      </c>
      <c r="N2048" s="28">
        <f t="shared" si="93"/>
        <v>485.12</v>
      </c>
    </row>
    <row r="2049" spans="1:14" x14ac:dyDescent="0.2">
      <c r="A2049" s="24">
        <v>672</v>
      </c>
      <c r="C2049" s="68">
        <v>43039</v>
      </c>
      <c r="D2049" s="23" t="s">
        <v>4507</v>
      </c>
      <c r="E2049" s="24">
        <v>7.3650000000000002</v>
      </c>
      <c r="F2049" s="25" t="s">
        <v>1944</v>
      </c>
      <c r="G2049" s="25" t="s">
        <v>4508</v>
      </c>
      <c r="H2049" s="25">
        <v>1150</v>
      </c>
      <c r="I2049" s="27">
        <v>0.5</v>
      </c>
      <c r="J2049" s="27">
        <v>5860</v>
      </c>
      <c r="K2049" s="28">
        <f t="shared" si="92"/>
        <v>16740</v>
      </c>
      <c r="L2049" s="29">
        <v>34500</v>
      </c>
      <c r="M2049" s="29">
        <v>138</v>
      </c>
      <c r="N2049" s="28">
        <f t="shared" si="93"/>
        <v>138.5</v>
      </c>
    </row>
    <row r="2050" spans="1:14" x14ac:dyDescent="0.2">
      <c r="A2050" s="24">
        <v>673</v>
      </c>
      <c r="C2050" s="68">
        <v>43039</v>
      </c>
      <c r="D2050" s="23" t="s">
        <v>4509</v>
      </c>
      <c r="E2050" s="24">
        <v>1.05</v>
      </c>
      <c r="F2050" s="25" t="s">
        <v>1015</v>
      </c>
      <c r="G2050" s="26" t="s">
        <v>4510</v>
      </c>
      <c r="H2050" s="25">
        <v>1220</v>
      </c>
      <c r="I2050" s="27">
        <v>0.5</v>
      </c>
      <c r="J2050" s="27">
        <v>48230</v>
      </c>
      <c r="K2050" s="28">
        <f t="shared" si="92"/>
        <v>137800</v>
      </c>
      <c r="L2050" s="29">
        <v>186000</v>
      </c>
      <c r="M2050" s="29">
        <v>744</v>
      </c>
      <c r="N2050" s="28">
        <f t="shared" si="93"/>
        <v>744.5</v>
      </c>
    </row>
    <row r="2051" spans="1:14" x14ac:dyDescent="0.2">
      <c r="A2051" s="24">
        <v>674</v>
      </c>
      <c r="C2051" s="68">
        <v>43039</v>
      </c>
      <c r="D2051" s="23" t="s">
        <v>4511</v>
      </c>
      <c r="E2051" s="24">
        <v>5</v>
      </c>
      <c r="F2051" s="25" t="s">
        <v>1795</v>
      </c>
      <c r="G2051" s="26" t="s">
        <v>4512</v>
      </c>
      <c r="H2051" s="25">
        <v>1200</v>
      </c>
      <c r="I2051" s="27">
        <v>0.5</v>
      </c>
      <c r="J2051" s="27">
        <v>5120</v>
      </c>
      <c r="K2051" s="28">
        <f t="shared" si="92"/>
        <v>14630</v>
      </c>
      <c r="L2051" s="29">
        <v>25000</v>
      </c>
      <c r="M2051" s="29">
        <v>100</v>
      </c>
      <c r="N2051" s="28">
        <f t="shared" si="93"/>
        <v>100.5</v>
      </c>
    </row>
    <row r="2052" spans="1:14" x14ac:dyDescent="0.2">
      <c r="A2052" s="24">
        <v>675</v>
      </c>
      <c r="C2052" s="68">
        <v>43039</v>
      </c>
      <c r="D2052" s="23" t="s">
        <v>4513</v>
      </c>
      <c r="E2052" s="24">
        <v>3.2606999999999999</v>
      </c>
      <c r="F2052" s="25" t="s">
        <v>4514</v>
      </c>
      <c r="G2052" s="26" t="s">
        <v>4515</v>
      </c>
      <c r="H2052" s="25">
        <v>1030</v>
      </c>
      <c r="I2052" s="27">
        <v>0.5</v>
      </c>
      <c r="J2052" s="27">
        <v>31580</v>
      </c>
      <c r="K2052" s="28">
        <f t="shared" si="92"/>
        <v>90230</v>
      </c>
      <c r="L2052" s="29">
        <v>165000</v>
      </c>
      <c r="M2052" s="29">
        <v>660</v>
      </c>
      <c r="N2052" s="28">
        <f t="shared" si="93"/>
        <v>660.5</v>
      </c>
    </row>
    <row r="2053" spans="1:14" x14ac:dyDescent="0.2">
      <c r="A2053" s="24">
        <v>676</v>
      </c>
      <c r="C2053" s="68">
        <v>43040</v>
      </c>
      <c r="D2053" s="23" t="s">
        <v>4516</v>
      </c>
      <c r="E2053" s="24">
        <v>40</v>
      </c>
      <c r="F2053" s="25" t="s">
        <v>4517</v>
      </c>
      <c r="G2053" s="26" t="s">
        <v>4518</v>
      </c>
      <c r="H2053" s="25">
        <v>1010</v>
      </c>
      <c r="I2053" s="27">
        <v>0.5</v>
      </c>
      <c r="J2053" s="27">
        <v>71320</v>
      </c>
      <c r="K2053" s="28">
        <f t="shared" si="92"/>
        <v>203770</v>
      </c>
      <c r="L2053" s="29">
        <v>180000</v>
      </c>
      <c r="M2053" s="29">
        <v>720</v>
      </c>
      <c r="N2053" s="28">
        <f t="shared" si="93"/>
        <v>720.5</v>
      </c>
    </row>
    <row r="2054" spans="1:14" x14ac:dyDescent="0.2">
      <c r="A2054" s="24">
        <v>677</v>
      </c>
      <c r="C2054" s="68">
        <v>43040</v>
      </c>
      <c r="D2054" s="23" t="s">
        <v>4516</v>
      </c>
      <c r="E2054" s="24">
        <v>40</v>
      </c>
      <c r="F2054" s="26" t="s">
        <v>4518</v>
      </c>
      <c r="G2054" s="26" t="s">
        <v>4519</v>
      </c>
      <c r="H2054" s="25">
        <v>1010</v>
      </c>
      <c r="I2054" s="27">
        <v>0.5</v>
      </c>
      <c r="J2054" s="27">
        <v>71320</v>
      </c>
      <c r="K2054" s="28">
        <f t="shared" si="92"/>
        <v>203770</v>
      </c>
      <c r="L2054" s="29">
        <v>225000</v>
      </c>
      <c r="M2054" s="29">
        <v>900</v>
      </c>
      <c r="N2054" s="28">
        <f t="shared" si="93"/>
        <v>900.5</v>
      </c>
    </row>
    <row r="2055" spans="1:14" x14ac:dyDescent="0.2">
      <c r="A2055" s="24" t="s">
        <v>4520</v>
      </c>
      <c r="C2055" s="68">
        <v>43040</v>
      </c>
      <c r="D2055" s="23" t="s">
        <v>4428</v>
      </c>
      <c r="E2055" s="24">
        <v>54.332000000000001</v>
      </c>
      <c r="H2055" s="25">
        <v>1070</v>
      </c>
      <c r="I2055" s="27">
        <v>4</v>
      </c>
      <c r="J2055" s="27">
        <v>209860</v>
      </c>
      <c r="K2055" s="28">
        <f t="shared" si="92"/>
        <v>599600</v>
      </c>
      <c r="N2055" s="28">
        <f t="shared" si="93"/>
        <v>4</v>
      </c>
    </row>
    <row r="2056" spans="1:14" x14ac:dyDescent="0.2">
      <c r="D2056" s="23" t="s">
        <v>4429</v>
      </c>
      <c r="E2056" s="24">
        <v>0.17219999999999999</v>
      </c>
      <c r="F2056" s="25" t="s">
        <v>129</v>
      </c>
      <c r="G2056" s="26" t="s">
        <v>129</v>
      </c>
      <c r="H2056" s="25">
        <v>3010</v>
      </c>
      <c r="K2056" s="28">
        <f t="shared" si="92"/>
        <v>0</v>
      </c>
      <c r="N2056" s="28">
        <f t="shared" si="93"/>
        <v>0</v>
      </c>
    </row>
    <row r="2057" spans="1:14" x14ac:dyDescent="0.2">
      <c r="D2057" s="23" t="s">
        <v>4430</v>
      </c>
      <c r="E2057" s="24">
        <v>0.1263</v>
      </c>
      <c r="F2057" s="25" t="s">
        <v>129</v>
      </c>
      <c r="G2057" s="26" t="s">
        <v>129</v>
      </c>
      <c r="H2057" s="25">
        <v>1190</v>
      </c>
      <c r="K2057" s="28">
        <f t="shared" ref="K2057:K2117" si="94">ROUND(J2057/0.35,-1)</f>
        <v>0</v>
      </c>
      <c r="N2057" s="28">
        <f t="shared" ref="N2057:N2117" si="95">SUM(I2057+M2057)</f>
        <v>0</v>
      </c>
    </row>
    <row r="2058" spans="1:14" x14ac:dyDescent="0.2">
      <c r="D2058" s="23" t="s">
        <v>4431</v>
      </c>
      <c r="E2058" s="24">
        <v>0.15970000000000001</v>
      </c>
      <c r="F2058" s="25" t="s">
        <v>129</v>
      </c>
      <c r="G2058" s="26" t="s">
        <v>129</v>
      </c>
      <c r="H2058" s="25">
        <v>1190</v>
      </c>
      <c r="K2058" s="28">
        <f t="shared" si="94"/>
        <v>0</v>
      </c>
      <c r="N2058" s="28">
        <f t="shared" si="95"/>
        <v>0</v>
      </c>
    </row>
    <row r="2059" spans="1:14" x14ac:dyDescent="0.2">
      <c r="D2059" s="23" t="s">
        <v>4432</v>
      </c>
      <c r="E2059" s="24">
        <v>0.15970000000000001</v>
      </c>
      <c r="F2059" s="25" t="s">
        <v>129</v>
      </c>
      <c r="G2059" s="26" t="s">
        <v>129</v>
      </c>
      <c r="H2059" s="25">
        <v>1190</v>
      </c>
      <c r="K2059" s="28">
        <f t="shared" si="94"/>
        <v>0</v>
      </c>
      <c r="N2059" s="28">
        <f t="shared" si="95"/>
        <v>0</v>
      </c>
    </row>
    <row r="2060" spans="1:14" x14ac:dyDescent="0.2">
      <c r="D2060" s="23" t="s">
        <v>4433</v>
      </c>
      <c r="E2060" s="24">
        <v>0.15859999999999999</v>
      </c>
      <c r="F2060" s="25" t="s">
        <v>129</v>
      </c>
      <c r="G2060" s="26" t="s">
        <v>129</v>
      </c>
      <c r="H2060" s="25">
        <v>1190</v>
      </c>
      <c r="K2060" s="28">
        <f t="shared" si="94"/>
        <v>0</v>
      </c>
      <c r="N2060" s="28">
        <f t="shared" si="95"/>
        <v>0</v>
      </c>
    </row>
    <row r="2061" spans="1:14" x14ac:dyDescent="0.2">
      <c r="D2061" s="23" t="s">
        <v>4434</v>
      </c>
      <c r="E2061" s="24">
        <v>0.15970000000000001</v>
      </c>
      <c r="F2061" s="25" t="s">
        <v>129</v>
      </c>
      <c r="G2061" s="26" t="s">
        <v>129</v>
      </c>
      <c r="H2061" s="25">
        <v>1190</v>
      </c>
      <c r="K2061" s="28">
        <f t="shared" si="94"/>
        <v>0</v>
      </c>
      <c r="N2061" s="28">
        <f t="shared" si="95"/>
        <v>0</v>
      </c>
    </row>
    <row r="2062" spans="1:14" x14ac:dyDescent="0.2">
      <c r="D2062" s="23" t="s">
        <v>4435</v>
      </c>
      <c r="E2062" s="24">
        <v>0.15970000000000001</v>
      </c>
      <c r="F2062" s="25" t="s">
        <v>129</v>
      </c>
      <c r="G2062" s="26" t="s">
        <v>129</v>
      </c>
      <c r="H2062" s="25">
        <v>1190</v>
      </c>
      <c r="K2062" s="28">
        <f t="shared" si="94"/>
        <v>0</v>
      </c>
      <c r="N2062" s="28">
        <f t="shared" si="95"/>
        <v>0</v>
      </c>
    </row>
    <row r="2063" spans="1:14" x14ac:dyDescent="0.2">
      <c r="A2063" s="24">
        <v>678</v>
      </c>
      <c r="C2063" s="68">
        <v>43040</v>
      </c>
      <c r="D2063" s="23" t="s">
        <v>4521</v>
      </c>
      <c r="E2063" s="24">
        <v>0.48209999999999997</v>
      </c>
      <c r="F2063" s="25" t="s">
        <v>4522</v>
      </c>
      <c r="G2063" s="26" t="s">
        <v>4523</v>
      </c>
      <c r="H2063" s="25">
        <v>1150</v>
      </c>
      <c r="I2063" s="27">
        <v>0.5</v>
      </c>
      <c r="J2063" s="27">
        <v>33050</v>
      </c>
      <c r="K2063" s="28">
        <f t="shared" si="94"/>
        <v>94430</v>
      </c>
      <c r="L2063" s="29">
        <v>110000</v>
      </c>
      <c r="M2063" s="29">
        <v>440</v>
      </c>
      <c r="N2063" s="28">
        <f t="shared" si="95"/>
        <v>440.5</v>
      </c>
    </row>
    <row r="2064" spans="1:14" x14ac:dyDescent="0.2">
      <c r="A2064" s="24" t="s">
        <v>4524</v>
      </c>
      <c r="C2064" s="68">
        <v>43041</v>
      </c>
      <c r="D2064" s="23" t="s">
        <v>4525</v>
      </c>
      <c r="E2064" s="24">
        <v>1.236</v>
      </c>
      <c r="F2064" s="25" t="s">
        <v>4526</v>
      </c>
      <c r="G2064" s="26" t="s">
        <v>4527</v>
      </c>
      <c r="H2064" s="25">
        <v>1210</v>
      </c>
      <c r="I2064" s="27">
        <v>0.5</v>
      </c>
      <c r="J2064" s="27">
        <v>25320</v>
      </c>
      <c r="K2064" s="28">
        <f t="shared" si="94"/>
        <v>72340</v>
      </c>
      <c r="N2064" s="28">
        <f t="shared" si="95"/>
        <v>0.5</v>
      </c>
    </row>
    <row r="2065" spans="1:15" x14ac:dyDescent="0.2">
      <c r="A2065" s="24" t="s">
        <v>4528</v>
      </c>
      <c r="C2065" s="68">
        <v>43041</v>
      </c>
      <c r="D2065" s="23" t="s">
        <v>3343</v>
      </c>
      <c r="E2065" s="24">
        <v>102.04</v>
      </c>
      <c r="F2065" s="25" t="s">
        <v>4529</v>
      </c>
      <c r="G2065" s="26" t="s">
        <v>4530</v>
      </c>
      <c r="H2065" s="25">
        <v>1180</v>
      </c>
      <c r="I2065" s="27">
        <v>0.5</v>
      </c>
      <c r="J2065" s="27">
        <v>112640</v>
      </c>
      <c r="K2065" s="28">
        <f t="shared" si="94"/>
        <v>321830</v>
      </c>
      <c r="N2065" s="28">
        <f t="shared" si="95"/>
        <v>0.5</v>
      </c>
    </row>
    <row r="2066" spans="1:15" s="41" customFormat="1" x14ac:dyDescent="0.2">
      <c r="A2066" s="40" t="s">
        <v>4531</v>
      </c>
      <c r="B2066" s="38"/>
      <c r="C2066" s="70">
        <v>43041</v>
      </c>
      <c r="D2066" s="39" t="s">
        <v>4532</v>
      </c>
      <c r="E2066" s="40">
        <v>8.72E-2</v>
      </c>
      <c r="F2066" s="41" t="s">
        <v>4533</v>
      </c>
      <c r="G2066" s="42" t="s">
        <v>4534</v>
      </c>
      <c r="H2066" s="41">
        <v>3010</v>
      </c>
      <c r="I2066" s="43">
        <v>0.5</v>
      </c>
      <c r="J2066" s="43">
        <v>8320</v>
      </c>
      <c r="K2066" s="44">
        <f t="shared" si="94"/>
        <v>23770</v>
      </c>
      <c r="L2066" s="45"/>
      <c r="M2066" s="45"/>
      <c r="N2066" s="44">
        <f t="shared" si="95"/>
        <v>0.5</v>
      </c>
      <c r="O2066" s="37"/>
    </row>
    <row r="2067" spans="1:15" x14ac:dyDescent="0.2">
      <c r="N2067" s="28">
        <f>SUM(N2044:N2066)</f>
        <v>4516.12</v>
      </c>
      <c r="O2067" s="62">
        <v>65148</v>
      </c>
    </row>
    <row r="2070" spans="1:15" x14ac:dyDescent="0.2">
      <c r="A2070" s="24">
        <v>679</v>
      </c>
      <c r="C2070" s="68">
        <v>43041</v>
      </c>
      <c r="D2070" s="23" t="s">
        <v>4535</v>
      </c>
      <c r="E2070" s="24">
        <v>839.17100000000005</v>
      </c>
      <c r="F2070" s="25" t="s">
        <v>3245</v>
      </c>
      <c r="G2070" s="26" t="s">
        <v>4536</v>
      </c>
      <c r="H2070" s="25">
        <v>1110</v>
      </c>
      <c r="I2070" s="27">
        <v>2.5</v>
      </c>
      <c r="J2070" s="27">
        <v>534400</v>
      </c>
      <c r="K2070" s="28">
        <f t="shared" si="94"/>
        <v>1526860</v>
      </c>
      <c r="L2070" s="29">
        <v>1108428</v>
      </c>
      <c r="M2070" s="29">
        <v>4433.71</v>
      </c>
      <c r="N2070" s="28">
        <f t="shared" si="95"/>
        <v>4436.21</v>
      </c>
    </row>
    <row r="2071" spans="1:15" x14ac:dyDescent="0.2">
      <c r="A2071" s="24">
        <v>680</v>
      </c>
      <c r="C2071" s="68">
        <v>43042</v>
      </c>
      <c r="D2071" s="23" t="s">
        <v>4537</v>
      </c>
      <c r="E2071" s="24">
        <v>1.127</v>
      </c>
      <c r="F2071" s="25" t="s">
        <v>4538</v>
      </c>
      <c r="G2071" s="26" t="s">
        <v>4539</v>
      </c>
      <c r="H2071" s="25">
        <v>1140</v>
      </c>
      <c r="I2071" s="27">
        <v>0.5</v>
      </c>
      <c r="J2071" s="27">
        <v>2800</v>
      </c>
      <c r="K2071" s="28">
        <f t="shared" si="94"/>
        <v>8000</v>
      </c>
      <c r="L2071" s="29">
        <v>12000</v>
      </c>
      <c r="M2071" s="29">
        <v>48</v>
      </c>
      <c r="N2071" s="28">
        <f t="shared" si="95"/>
        <v>48.5</v>
      </c>
    </row>
    <row r="2072" spans="1:15" x14ac:dyDescent="0.2">
      <c r="A2072" s="24">
        <v>681</v>
      </c>
      <c r="C2072" s="68">
        <v>43042</v>
      </c>
      <c r="D2072" s="23" t="s">
        <v>4540</v>
      </c>
      <c r="E2072" s="24">
        <v>10</v>
      </c>
      <c r="F2072" s="25" t="s">
        <v>4542</v>
      </c>
      <c r="G2072" s="26" t="s">
        <v>4543</v>
      </c>
      <c r="H2072" s="25">
        <v>1160</v>
      </c>
      <c r="I2072" s="27">
        <v>1</v>
      </c>
      <c r="J2072" s="27">
        <v>57940</v>
      </c>
      <c r="K2072" s="28">
        <f t="shared" si="94"/>
        <v>165540</v>
      </c>
      <c r="L2072" s="29">
        <v>93743</v>
      </c>
      <c r="M2072" s="29">
        <v>375.2</v>
      </c>
      <c r="N2072" s="28">
        <f t="shared" si="95"/>
        <v>376.2</v>
      </c>
    </row>
    <row r="2073" spans="1:15" x14ac:dyDescent="0.2">
      <c r="D2073" s="23" t="s">
        <v>4541</v>
      </c>
      <c r="E2073" s="24">
        <v>14.349</v>
      </c>
      <c r="F2073" s="25" t="s">
        <v>129</v>
      </c>
      <c r="G2073" s="26" t="s">
        <v>129</v>
      </c>
      <c r="K2073" s="28">
        <f t="shared" si="94"/>
        <v>0</v>
      </c>
      <c r="N2073" s="28">
        <f t="shared" si="95"/>
        <v>0</v>
      </c>
    </row>
    <row r="2074" spans="1:15" x14ac:dyDescent="0.2">
      <c r="A2074" s="24">
        <v>682</v>
      </c>
      <c r="C2074" s="68">
        <v>43042</v>
      </c>
      <c r="D2074" s="23" t="s">
        <v>4544</v>
      </c>
      <c r="E2074" s="24" t="s">
        <v>4547</v>
      </c>
      <c r="F2074" s="25" t="s">
        <v>4546</v>
      </c>
      <c r="G2074" s="26" t="s">
        <v>4549</v>
      </c>
      <c r="H2074" s="25">
        <v>3010</v>
      </c>
      <c r="I2074" s="27">
        <v>1</v>
      </c>
      <c r="J2074" s="27">
        <v>10611</v>
      </c>
      <c r="K2074" s="28">
        <f t="shared" si="94"/>
        <v>30320</v>
      </c>
      <c r="L2074" s="29">
        <v>16000</v>
      </c>
      <c r="M2074" s="29">
        <v>64</v>
      </c>
      <c r="N2074" s="28">
        <f t="shared" si="95"/>
        <v>65</v>
      </c>
    </row>
    <row r="2075" spans="1:15" x14ac:dyDescent="0.2">
      <c r="D2075" s="23" t="s">
        <v>4545</v>
      </c>
      <c r="E2075" s="24" t="s">
        <v>4548</v>
      </c>
      <c r="F2075" s="25" t="s">
        <v>129</v>
      </c>
      <c r="G2075" s="26" t="s">
        <v>129</v>
      </c>
      <c r="K2075" s="28">
        <f t="shared" si="94"/>
        <v>0</v>
      </c>
      <c r="N2075" s="28">
        <f t="shared" si="95"/>
        <v>0</v>
      </c>
    </row>
    <row r="2076" spans="1:15" x14ac:dyDescent="0.2">
      <c r="A2076" s="24" t="s">
        <v>4550</v>
      </c>
      <c r="C2076" s="68">
        <v>43042</v>
      </c>
      <c r="D2076" s="23" t="s">
        <v>4551</v>
      </c>
      <c r="E2076" s="24" t="s">
        <v>166</v>
      </c>
      <c r="F2076" s="25" t="s">
        <v>4552</v>
      </c>
      <c r="G2076" s="26" t="s">
        <v>4553</v>
      </c>
      <c r="H2076" s="25">
        <v>3010</v>
      </c>
      <c r="I2076" s="27">
        <v>0.5</v>
      </c>
      <c r="J2076" s="27">
        <v>17340</v>
      </c>
      <c r="K2076" s="28">
        <f t="shared" si="94"/>
        <v>49540</v>
      </c>
      <c r="N2076" s="28">
        <f t="shared" si="95"/>
        <v>0.5</v>
      </c>
    </row>
    <row r="2077" spans="1:15" x14ac:dyDescent="0.2">
      <c r="A2077" s="24">
        <v>683</v>
      </c>
      <c r="C2077" s="68">
        <v>43042</v>
      </c>
      <c r="D2077" s="23" t="s">
        <v>4554</v>
      </c>
      <c r="E2077" s="24">
        <v>2.1707000000000001</v>
      </c>
      <c r="F2077" s="25" t="s">
        <v>391</v>
      </c>
      <c r="G2077" s="26" t="s">
        <v>4555</v>
      </c>
      <c r="H2077" s="25">
        <v>1010</v>
      </c>
      <c r="I2077" s="27">
        <v>0.5</v>
      </c>
      <c r="J2077" s="27">
        <v>3150</v>
      </c>
      <c r="K2077" s="28">
        <f t="shared" si="94"/>
        <v>9000</v>
      </c>
      <c r="L2077" s="29">
        <v>25000</v>
      </c>
      <c r="M2077" s="29">
        <v>100</v>
      </c>
      <c r="N2077" s="28">
        <f t="shared" si="95"/>
        <v>100.5</v>
      </c>
    </row>
    <row r="2078" spans="1:15" x14ac:dyDescent="0.2">
      <c r="A2078" s="24" t="s">
        <v>4556</v>
      </c>
      <c r="C2078" s="68">
        <v>43042</v>
      </c>
      <c r="D2078" s="23" t="s">
        <v>4557</v>
      </c>
      <c r="E2078" s="24" t="s">
        <v>4558</v>
      </c>
      <c r="F2078" s="25" t="s">
        <v>4559</v>
      </c>
      <c r="G2078" s="26" t="s">
        <v>4560</v>
      </c>
      <c r="H2078" s="25">
        <v>3010</v>
      </c>
      <c r="I2078" s="27">
        <v>0.5</v>
      </c>
      <c r="J2078" s="27">
        <v>15920</v>
      </c>
      <c r="K2078" s="28">
        <f t="shared" si="94"/>
        <v>45490</v>
      </c>
      <c r="N2078" s="28">
        <f t="shared" si="95"/>
        <v>0.5</v>
      </c>
    </row>
    <row r="2079" spans="1:15" x14ac:dyDescent="0.2">
      <c r="A2079" s="24">
        <v>684</v>
      </c>
      <c r="C2079" s="68">
        <v>43042</v>
      </c>
      <c r="D2079" s="23" t="s">
        <v>3322</v>
      </c>
      <c r="E2079" s="24">
        <v>1.0958000000000001</v>
      </c>
      <c r="F2079" s="25" t="s">
        <v>4561</v>
      </c>
      <c r="G2079" s="26" t="s">
        <v>4562</v>
      </c>
      <c r="H2079" s="25">
        <v>1170</v>
      </c>
      <c r="I2079" s="27">
        <v>1.5</v>
      </c>
      <c r="J2079" s="27">
        <v>46280</v>
      </c>
      <c r="K2079" s="28">
        <f t="shared" si="94"/>
        <v>132230</v>
      </c>
      <c r="L2079" s="29">
        <v>129900</v>
      </c>
      <c r="M2079" s="29">
        <v>519.6</v>
      </c>
      <c r="N2079" s="28">
        <f t="shared" si="95"/>
        <v>521.1</v>
      </c>
    </row>
    <row r="2080" spans="1:15" x14ac:dyDescent="0.2">
      <c r="D2080" s="23" t="s">
        <v>3323</v>
      </c>
      <c r="E2080" s="24">
        <v>1.0958000000000001</v>
      </c>
      <c r="F2080" s="25" t="s">
        <v>129</v>
      </c>
      <c r="G2080" s="26" t="s">
        <v>129</v>
      </c>
      <c r="K2080" s="28">
        <f t="shared" si="94"/>
        <v>0</v>
      </c>
      <c r="N2080" s="28">
        <f t="shared" si="95"/>
        <v>0</v>
      </c>
    </row>
    <row r="2081" spans="1:15" x14ac:dyDescent="0.2">
      <c r="D2081" s="23" t="s">
        <v>3324</v>
      </c>
      <c r="E2081" s="24">
        <v>1.0958000000000001</v>
      </c>
      <c r="F2081" s="25" t="s">
        <v>129</v>
      </c>
      <c r="G2081" s="26" t="s">
        <v>129</v>
      </c>
      <c r="K2081" s="28">
        <f t="shared" si="94"/>
        <v>0</v>
      </c>
      <c r="N2081" s="28">
        <f t="shared" si="95"/>
        <v>0</v>
      </c>
    </row>
    <row r="2082" spans="1:15" x14ac:dyDescent="0.2">
      <c r="A2082" s="24">
        <v>685</v>
      </c>
      <c r="C2082" s="68">
        <v>43042</v>
      </c>
      <c r="D2082" s="23" t="s">
        <v>3531</v>
      </c>
      <c r="E2082" s="24" t="s">
        <v>4563</v>
      </c>
      <c r="F2082" s="25" t="s">
        <v>302</v>
      </c>
      <c r="G2082" s="26" t="s">
        <v>4564</v>
      </c>
      <c r="H2082" s="25">
        <v>3010</v>
      </c>
      <c r="I2082" s="27">
        <v>0.5</v>
      </c>
      <c r="J2082" s="27">
        <v>18260</v>
      </c>
      <c r="K2082" s="28">
        <f t="shared" si="94"/>
        <v>52170</v>
      </c>
      <c r="L2082" s="29">
        <v>30000</v>
      </c>
      <c r="M2082" s="29">
        <v>120</v>
      </c>
      <c r="N2082" s="28">
        <f t="shared" si="95"/>
        <v>120.5</v>
      </c>
    </row>
    <row r="2083" spans="1:15" x14ac:dyDescent="0.2">
      <c r="A2083" s="24" t="s">
        <v>4569</v>
      </c>
      <c r="C2083" s="68">
        <v>43045</v>
      </c>
      <c r="D2083" s="23" t="s">
        <v>4570</v>
      </c>
      <c r="E2083" s="24">
        <v>4.4429999999999996</v>
      </c>
      <c r="F2083" s="25" t="s">
        <v>4575</v>
      </c>
      <c r="G2083" s="26" t="s">
        <v>3971</v>
      </c>
      <c r="H2083" s="25">
        <v>1100</v>
      </c>
      <c r="I2083" s="27">
        <v>2.5</v>
      </c>
      <c r="J2083" s="27">
        <v>47950</v>
      </c>
      <c r="K2083" s="28">
        <f t="shared" si="94"/>
        <v>137000</v>
      </c>
      <c r="N2083" s="28">
        <f t="shared" si="95"/>
        <v>2.5</v>
      </c>
    </row>
    <row r="2084" spans="1:15" x14ac:dyDescent="0.2">
      <c r="D2084" s="23" t="s">
        <v>4571</v>
      </c>
      <c r="E2084" s="24">
        <v>4.4429999999999996</v>
      </c>
      <c r="F2084" s="25" t="s">
        <v>129</v>
      </c>
      <c r="G2084" s="26" t="s">
        <v>129</v>
      </c>
      <c r="K2084" s="28">
        <f t="shared" si="94"/>
        <v>0</v>
      </c>
      <c r="N2084" s="28">
        <f t="shared" si="95"/>
        <v>0</v>
      </c>
    </row>
    <row r="2085" spans="1:15" x14ac:dyDescent="0.2">
      <c r="D2085" s="23" t="s">
        <v>4572</v>
      </c>
      <c r="E2085" s="24">
        <v>0.61099999999999999</v>
      </c>
      <c r="F2085" s="25" t="s">
        <v>129</v>
      </c>
      <c r="G2085" s="26" t="s">
        <v>129</v>
      </c>
      <c r="K2085" s="28">
        <f t="shared" si="94"/>
        <v>0</v>
      </c>
      <c r="N2085" s="28">
        <f t="shared" si="95"/>
        <v>0</v>
      </c>
    </row>
    <row r="2086" spans="1:15" x14ac:dyDescent="0.2">
      <c r="D2086" s="23" t="s">
        <v>4573</v>
      </c>
      <c r="E2086" s="24">
        <v>0.442</v>
      </c>
      <c r="F2086" s="25" t="s">
        <v>129</v>
      </c>
      <c r="G2086" s="26" t="s">
        <v>129</v>
      </c>
      <c r="K2086" s="28">
        <f t="shared" si="94"/>
        <v>0</v>
      </c>
      <c r="N2086" s="28">
        <f t="shared" si="95"/>
        <v>0</v>
      </c>
    </row>
    <row r="2087" spans="1:15" s="41" customFormat="1" x14ac:dyDescent="0.2">
      <c r="A2087" s="40"/>
      <c r="B2087" s="38"/>
      <c r="C2087" s="70"/>
      <c r="D2087" s="39" t="s">
        <v>4574</v>
      </c>
      <c r="E2087" s="40">
        <v>0.253</v>
      </c>
      <c r="F2087" s="41" t="s">
        <v>129</v>
      </c>
      <c r="G2087" s="42" t="s">
        <v>129</v>
      </c>
      <c r="I2087" s="43"/>
      <c r="J2087" s="43"/>
      <c r="K2087" s="44">
        <f t="shared" si="94"/>
        <v>0</v>
      </c>
      <c r="L2087" s="45"/>
      <c r="M2087" s="45"/>
      <c r="N2087" s="44">
        <f t="shared" si="95"/>
        <v>0</v>
      </c>
      <c r="O2087" s="37"/>
    </row>
    <row r="2088" spans="1:15" x14ac:dyDescent="0.2">
      <c r="N2088" s="28">
        <f>SUM(N2069:N2087)</f>
        <v>5671.51</v>
      </c>
      <c r="O2088" s="62">
        <v>65178</v>
      </c>
    </row>
    <row r="2090" spans="1:15" x14ac:dyDescent="0.2">
      <c r="A2090" s="24">
        <v>668</v>
      </c>
      <c r="C2090" s="68">
        <v>43039</v>
      </c>
      <c r="D2090" s="23" t="s">
        <v>4576</v>
      </c>
      <c r="E2090" s="24" t="s">
        <v>4577</v>
      </c>
      <c r="F2090" s="25" t="s">
        <v>4030</v>
      </c>
      <c r="G2090" s="26" t="s">
        <v>4578</v>
      </c>
      <c r="H2090" s="25">
        <v>2050</v>
      </c>
      <c r="I2090" s="27">
        <v>0.5</v>
      </c>
      <c r="J2090" s="27">
        <v>13160</v>
      </c>
      <c r="K2090" s="28">
        <f>ROUND(J2090/0.35,-1)</f>
        <v>37600</v>
      </c>
      <c r="L2090" s="29">
        <v>40000</v>
      </c>
      <c r="M2090" s="29">
        <v>160</v>
      </c>
      <c r="N2090" s="28">
        <f>SUM(I2090+M2090)</f>
        <v>160.5</v>
      </c>
      <c r="O2090" s="105"/>
    </row>
    <row r="2091" spans="1:15" x14ac:dyDescent="0.2">
      <c r="A2091" s="24">
        <v>687</v>
      </c>
      <c r="C2091" s="68">
        <v>43042</v>
      </c>
      <c r="D2091" s="23" t="s">
        <v>4579</v>
      </c>
      <c r="E2091" s="24">
        <v>5</v>
      </c>
      <c r="F2091" s="25" t="s">
        <v>4584</v>
      </c>
      <c r="G2091" s="26" t="s">
        <v>4585</v>
      </c>
      <c r="H2091" s="25">
        <v>3010</v>
      </c>
      <c r="I2091" s="27">
        <v>2.5</v>
      </c>
      <c r="J2091" s="27">
        <v>1350960</v>
      </c>
      <c r="K2091" s="28">
        <f t="shared" si="94"/>
        <v>3859890</v>
      </c>
      <c r="L2091" s="29">
        <v>2750000</v>
      </c>
      <c r="M2091" s="29">
        <v>11000.5</v>
      </c>
      <c r="N2091" s="28">
        <f t="shared" si="95"/>
        <v>11003</v>
      </c>
      <c r="O2091" s="105"/>
    </row>
    <row r="2092" spans="1:15" x14ac:dyDescent="0.2">
      <c r="D2092" s="23" t="s">
        <v>4580</v>
      </c>
      <c r="E2092" s="24">
        <v>3.5569999999999999</v>
      </c>
      <c r="F2092" s="25" t="s">
        <v>129</v>
      </c>
      <c r="G2092" s="26" t="s">
        <v>129</v>
      </c>
      <c r="K2092" s="28">
        <f t="shared" si="94"/>
        <v>0</v>
      </c>
      <c r="N2092" s="28">
        <f t="shared" si="95"/>
        <v>0</v>
      </c>
    </row>
    <row r="2093" spans="1:15" x14ac:dyDescent="0.2">
      <c r="D2093" s="23" t="s">
        <v>4581</v>
      </c>
      <c r="E2093" s="24">
        <v>0.496</v>
      </c>
      <c r="F2093" s="25" t="s">
        <v>129</v>
      </c>
      <c r="G2093" s="26" t="s">
        <v>129</v>
      </c>
      <c r="K2093" s="28">
        <f t="shared" si="94"/>
        <v>0</v>
      </c>
      <c r="N2093" s="28">
        <f t="shared" si="95"/>
        <v>0</v>
      </c>
    </row>
    <row r="2094" spans="1:15" x14ac:dyDescent="0.2">
      <c r="D2094" s="23" t="s">
        <v>4582</v>
      </c>
      <c r="E2094" s="24">
        <v>0.97</v>
      </c>
      <c r="F2094" s="25" t="s">
        <v>129</v>
      </c>
      <c r="G2094" s="26" t="s">
        <v>129</v>
      </c>
      <c r="K2094" s="28">
        <f t="shared" si="94"/>
        <v>0</v>
      </c>
      <c r="N2094" s="28">
        <f t="shared" si="95"/>
        <v>0</v>
      </c>
    </row>
    <row r="2095" spans="1:15" x14ac:dyDescent="0.2">
      <c r="D2095" s="23" t="s">
        <v>4583</v>
      </c>
      <c r="E2095" s="24">
        <v>1.5229999999999999</v>
      </c>
      <c r="F2095" s="25" t="s">
        <v>129</v>
      </c>
      <c r="G2095" s="26" t="s">
        <v>129</v>
      </c>
      <c r="K2095" s="28">
        <f t="shared" si="94"/>
        <v>0</v>
      </c>
      <c r="N2095" s="28">
        <f t="shared" si="95"/>
        <v>0</v>
      </c>
    </row>
    <row r="2096" spans="1:15" x14ac:dyDescent="0.2">
      <c r="A2096" s="24">
        <v>688</v>
      </c>
      <c r="C2096" s="68">
        <v>43045</v>
      </c>
      <c r="D2096" s="23" t="s">
        <v>4586</v>
      </c>
      <c r="E2096" s="24" t="s">
        <v>772</v>
      </c>
      <c r="F2096" s="25" t="s">
        <v>4587</v>
      </c>
      <c r="G2096" s="26" t="s">
        <v>4588</v>
      </c>
      <c r="H2096" s="25">
        <v>1100</v>
      </c>
      <c r="I2096" s="27">
        <v>0.5</v>
      </c>
      <c r="J2096" s="27">
        <v>21050</v>
      </c>
      <c r="K2096" s="28">
        <f t="shared" si="94"/>
        <v>60140</v>
      </c>
      <c r="L2096" s="29">
        <v>79000</v>
      </c>
      <c r="M2096" s="29">
        <v>316</v>
      </c>
      <c r="N2096" s="28">
        <f t="shared" si="95"/>
        <v>316.5</v>
      </c>
    </row>
    <row r="2097" spans="1:15" x14ac:dyDescent="0.2">
      <c r="A2097" s="24">
        <v>686</v>
      </c>
      <c r="C2097" s="68">
        <v>43045</v>
      </c>
      <c r="D2097" s="23" t="s">
        <v>1654</v>
      </c>
      <c r="E2097" s="24">
        <v>7.8289999999999997</v>
      </c>
      <c r="F2097" s="25" t="s">
        <v>1656</v>
      </c>
      <c r="G2097" s="26" t="s">
        <v>4589</v>
      </c>
      <c r="H2097" s="25">
        <v>1030</v>
      </c>
      <c r="I2097" s="27">
        <v>0.5</v>
      </c>
      <c r="J2097" s="27">
        <v>12540</v>
      </c>
      <c r="K2097" s="28">
        <f t="shared" si="94"/>
        <v>35830</v>
      </c>
      <c r="L2097" s="29">
        <v>35820</v>
      </c>
      <c r="M2097" s="29">
        <v>143.28</v>
      </c>
      <c r="N2097" s="28">
        <f t="shared" si="95"/>
        <v>143.78</v>
      </c>
    </row>
    <row r="2098" spans="1:15" x14ac:dyDescent="0.2">
      <c r="A2098" s="24" t="s">
        <v>4590</v>
      </c>
      <c r="C2098" s="68">
        <v>43046</v>
      </c>
      <c r="D2098" s="23" t="s">
        <v>4591</v>
      </c>
      <c r="E2098" s="24">
        <v>0.22589999999999999</v>
      </c>
      <c r="F2098" s="25" t="s">
        <v>4592</v>
      </c>
      <c r="G2098" s="26" t="s">
        <v>4593</v>
      </c>
      <c r="H2098" s="25">
        <v>3010</v>
      </c>
      <c r="I2098" s="27">
        <v>0.5</v>
      </c>
      <c r="J2098" s="27">
        <v>17100</v>
      </c>
      <c r="K2098" s="28">
        <f t="shared" si="94"/>
        <v>48860</v>
      </c>
      <c r="N2098" s="28">
        <f t="shared" si="95"/>
        <v>0.5</v>
      </c>
    </row>
    <row r="2099" spans="1:15" x14ac:dyDescent="0.2">
      <c r="A2099" s="24">
        <v>689</v>
      </c>
      <c r="C2099" s="68">
        <v>43046</v>
      </c>
      <c r="D2099" s="23" t="s">
        <v>4594</v>
      </c>
      <c r="E2099" s="24">
        <v>7.1559999999999997</v>
      </c>
      <c r="F2099" s="25" t="s">
        <v>4596</v>
      </c>
      <c r="G2099" s="26" t="s">
        <v>4597</v>
      </c>
      <c r="H2099" s="25">
        <v>1110</v>
      </c>
      <c r="I2099" s="27">
        <v>1</v>
      </c>
      <c r="J2099" s="27">
        <v>17270</v>
      </c>
      <c r="K2099" s="28">
        <f t="shared" si="94"/>
        <v>49340</v>
      </c>
      <c r="L2099" s="29">
        <v>57277</v>
      </c>
      <c r="M2099" s="29">
        <v>229.11</v>
      </c>
      <c r="N2099" s="28">
        <f t="shared" si="95"/>
        <v>230.11</v>
      </c>
    </row>
    <row r="2100" spans="1:15" x14ac:dyDescent="0.2">
      <c r="D2100" s="23" t="s">
        <v>4595</v>
      </c>
      <c r="E2100" s="24">
        <v>6.82</v>
      </c>
      <c r="F2100" s="25" t="s">
        <v>129</v>
      </c>
      <c r="G2100" s="26" t="s">
        <v>129</v>
      </c>
      <c r="K2100" s="28">
        <f t="shared" si="94"/>
        <v>0</v>
      </c>
      <c r="N2100" s="28">
        <f t="shared" si="95"/>
        <v>0</v>
      </c>
    </row>
    <row r="2101" spans="1:15" x14ac:dyDescent="0.2">
      <c r="A2101" s="24" t="s">
        <v>4598</v>
      </c>
      <c r="C2101" s="68">
        <v>43047</v>
      </c>
      <c r="D2101" s="23" t="s">
        <v>4072</v>
      </c>
      <c r="E2101" s="24">
        <v>124.58199999999999</v>
      </c>
      <c r="F2101" s="25" t="s">
        <v>4602</v>
      </c>
      <c r="G2101" s="26" t="s">
        <v>4601</v>
      </c>
      <c r="H2101" s="25">
        <v>1090</v>
      </c>
      <c r="I2101" s="27">
        <v>1</v>
      </c>
      <c r="J2101" s="27">
        <v>319680</v>
      </c>
      <c r="K2101" s="28">
        <f t="shared" si="94"/>
        <v>913370</v>
      </c>
      <c r="N2101" s="28">
        <v>1</v>
      </c>
    </row>
    <row r="2102" spans="1:15" x14ac:dyDescent="0.2">
      <c r="D2102" s="23" t="s">
        <v>4599</v>
      </c>
      <c r="E2102" s="24">
        <v>0.74299999999999999</v>
      </c>
      <c r="F2102" s="25" t="s">
        <v>4600</v>
      </c>
      <c r="G2102" s="26" t="s">
        <v>129</v>
      </c>
      <c r="K2102" s="28">
        <f t="shared" si="94"/>
        <v>0</v>
      </c>
      <c r="N2102" s="28">
        <f t="shared" si="95"/>
        <v>0</v>
      </c>
    </row>
    <row r="2103" spans="1:15" x14ac:dyDescent="0.2">
      <c r="A2103" s="24" t="s">
        <v>4606</v>
      </c>
      <c r="C2103" s="68">
        <v>43047</v>
      </c>
      <c r="D2103" s="23" t="s">
        <v>4607</v>
      </c>
      <c r="E2103" s="24">
        <v>7.2320000000000002</v>
      </c>
      <c r="F2103" s="25" t="s">
        <v>4611</v>
      </c>
      <c r="G2103" s="26" t="s">
        <v>4612</v>
      </c>
      <c r="H2103" s="25">
        <v>1150</v>
      </c>
      <c r="I2103" s="27">
        <v>2</v>
      </c>
      <c r="J2103" s="27">
        <v>30860</v>
      </c>
      <c r="K2103" s="28">
        <f t="shared" si="94"/>
        <v>88170</v>
      </c>
      <c r="N2103" s="28">
        <f t="shared" si="95"/>
        <v>2</v>
      </c>
    </row>
    <row r="2104" spans="1:15" x14ac:dyDescent="0.2">
      <c r="D2104" s="23" t="s">
        <v>4608</v>
      </c>
      <c r="E2104" s="24">
        <v>0.11360000000000001</v>
      </c>
      <c r="F2104" s="25" t="s">
        <v>129</v>
      </c>
      <c r="G2104" s="26" t="s">
        <v>129</v>
      </c>
      <c r="K2104" s="28">
        <f t="shared" si="94"/>
        <v>0</v>
      </c>
      <c r="N2104" s="28">
        <f t="shared" si="95"/>
        <v>0</v>
      </c>
    </row>
    <row r="2105" spans="1:15" x14ac:dyDescent="0.2">
      <c r="D2105" s="23" t="s">
        <v>4609</v>
      </c>
      <c r="E2105" s="24">
        <v>2.87E-2</v>
      </c>
      <c r="F2105" s="25" t="s">
        <v>129</v>
      </c>
      <c r="G2105" s="26" t="s">
        <v>129</v>
      </c>
      <c r="K2105" s="28">
        <f t="shared" si="94"/>
        <v>0</v>
      </c>
      <c r="N2105" s="28">
        <f t="shared" si="95"/>
        <v>0</v>
      </c>
    </row>
    <row r="2106" spans="1:15" s="41" customFormat="1" x14ac:dyDescent="0.2">
      <c r="A2106" s="40"/>
      <c r="B2106" s="38"/>
      <c r="C2106" s="70"/>
      <c r="D2106" s="39" t="s">
        <v>4610</v>
      </c>
      <c r="E2106" s="40">
        <v>1.8200000000000001E-2</v>
      </c>
      <c r="F2106" s="41" t="s">
        <v>129</v>
      </c>
      <c r="G2106" s="42" t="s">
        <v>129</v>
      </c>
      <c r="I2106" s="43"/>
      <c r="J2106" s="43"/>
      <c r="K2106" s="44">
        <f t="shared" si="94"/>
        <v>0</v>
      </c>
      <c r="L2106" s="45"/>
      <c r="M2106" s="45"/>
      <c r="N2106" s="44">
        <f t="shared" si="95"/>
        <v>0</v>
      </c>
      <c r="O2106" s="37"/>
    </row>
    <row r="2107" spans="1:15" x14ac:dyDescent="0.2">
      <c r="N2107" s="28">
        <f>SUM(N2090:N2106)</f>
        <v>11857.390000000001</v>
      </c>
      <c r="O2107" s="62">
        <v>65197</v>
      </c>
    </row>
    <row r="2109" spans="1:15" x14ac:dyDescent="0.2">
      <c r="A2109" s="24" t="s">
        <v>4565</v>
      </c>
      <c r="C2109" s="68">
        <v>43045</v>
      </c>
      <c r="D2109" s="23" t="s">
        <v>4566</v>
      </c>
      <c r="E2109" s="24">
        <v>6.3658999999999999</v>
      </c>
      <c r="F2109" s="25" t="s">
        <v>4567</v>
      </c>
      <c r="G2109" s="26" t="s">
        <v>4568</v>
      </c>
      <c r="H2109" s="25">
        <v>1050</v>
      </c>
      <c r="I2109" s="27">
        <v>0.5</v>
      </c>
      <c r="J2109" s="27">
        <v>9630</v>
      </c>
      <c r="K2109" s="28">
        <f>ROUND(J2109/0.35,-1)</f>
        <v>27510</v>
      </c>
      <c r="N2109" s="28">
        <f>SUM(I2109+M2109)</f>
        <v>0.5</v>
      </c>
      <c r="O2109" s="106"/>
    </row>
    <row r="2110" spans="1:15" x14ac:dyDescent="0.2">
      <c r="A2110" s="24" t="s">
        <v>4603</v>
      </c>
      <c r="C2110" s="68">
        <v>43047</v>
      </c>
      <c r="D2110" s="23" t="s">
        <v>4551</v>
      </c>
      <c r="E2110" s="24">
        <v>0.13769999999999999</v>
      </c>
      <c r="F2110" s="25" t="s">
        <v>4604</v>
      </c>
      <c r="G2110" s="26" t="s">
        <v>4605</v>
      </c>
      <c r="H2110" s="25">
        <v>3010</v>
      </c>
      <c r="I2110" s="27">
        <v>0.5</v>
      </c>
      <c r="J2110" s="27">
        <v>17340</v>
      </c>
      <c r="K2110" s="28">
        <f>ROUND(J2110/0.35,-1)</f>
        <v>49540</v>
      </c>
      <c r="N2110" s="28">
        <f>SUM(I2110+M2110)</f>
        <v>0.5</v>
      </c>
      <c r="O2110" s="106"/>
    </row>
    <row r="2111" spans="1:15" x14ac:dyDescent="0.2">
      <c r="A2111" s="24" t="s">
        <v>4613</v>
      </c>
      <c r="C2111" s="68">
        <v>43048</v>
      </c>
      <c r="D2111" s="23" t="s">
        <v>4616</v>
      </c>
      <c r="E2111" s="24">
        <v>0.1072</v>
      </c>
      <c r="F2111" s="25" t="s">
        <v>4619</v>
      </c>
      <c r="G2111" s="26" t="s">
        <v>4622</v>
      </c>
      <c r="H2111" s="25">
        <v>3010</v>
      </c>
      <c r="I2111" s="27">
        <v>0.5</v>
      </c>
      <c r="J2111" s="27">
        <v>1740</v>
      </c>
      <c r="K2111" s="28">
        <f t="shared" si="94"/>
        <v>4970</v>
      </c>
      <c r="N2111" s="28">
        <f t="shared" si="95"/>
        <v>0.5</v>
      </c>
      <c r="O2111" s="106"/>
    </row>
    <row r="2112" spans="1:15" ht="14.25" customHeight="1" x14ac:dyDescent="0.2">
      <c r="A2112" s="24" t="s">
        <v>4615</v>
      </c>
      <c r="B2112" s="22" t="s">
        <v>4624</v>
      </c>
      <c r="C2112" s="68">
        <v>43048</v>
      </c>
      <c r="D2112" s="23" t="s">
        <v>4617</v>
      </c>
      <c r="E2112" s="24">
        <v>0.16309999999999999</v>
      </c>
      <c r="F2112" s="25" t="s">
        <v>4620</v>
      </c>
      <c r="G2112" s="26" t="s">
        <v>4622</v>
      </c>
      <c r="H2112" s="25">
        <v>3010</v>
      </c>
      <c r="I2112" s="27">
        <v>0.5</v>
      </c>
      <c r="J2112" s="27">
        <v>2830</v>
      </c>
      <c r="K2112" s="28">
        <f t="shared" si="94"/>
        <v>8090</v>
      </c>
      <c r="N2112" s="28">
        <f t="shared" si="95"/>
        <v>0.5</v>
      </c>
      <c r="O2112" s="106"/>
    </row>
    <row r="2113" spans="1:15" x14ac:dyDescent="0.2">
      <c r="A2113" s="24" t="s">
        <v>4614</v>
      </c>
      <c r="B2113" s="22" t="s">
        <v>4624</v>
      </c>
      <c r="C2113" s="68">
        <v>43048</v>
      </c>
      <c r="D2113" s="23" t="s">
        <v>4618</v>
      </c>
      <c r="E2113" s="24">
        <v>0.1023</v>
      </c>
      <c r="F2113" s="25" t="s">
        <v>4621</v>
      </c>
      <c r="G2113" s="26" t="s">
        <v>4622</v>
      </c>
      <c r="H2113" s="25">
        <v>3010</v>
      </c>
      <c r="I2113" s="27">
        <v>0.5</v>
      </c>
      <c r="J2113" s="27">
        <v>1100</v>
      </c>
      <c r="K2113" s="28">
        <f t="shared" si="94"/>
        <v>3140</v>
      </c>
      <c r="N2113" s="28">
        <f t="shared" si="95"/>
        <v>0.5</v>
      </c>
      <c r="O2113" s="106"/>
    </row>
    <row r="2114" spans="1:15" x14ac:dyDescent="0.2">
      <c r="A2114" s="24">
        <v>691</v>
      </c>
      <c r="B2114" s="22" t="s">
        <v>4624</v>
      </c>
      <c r="C2114" s="68">
        <v>43048</v>
      </c>
      <c r="D2114" s="23" t="s">
        <v>4623</v>
      </c>
      <c r="E2114" s="24">
        <v>0.58199999999999996</v>
      </c>
      <c r="F2114" s="25" t="s">
        <v>4625</v>
      </c>
      <c r="G2114" s="26" t="s">
        <v>4626</v>
      </c>
      <c r="H2114" s="25">
        <v>3010</v>
      </c>
      <c r="I2114" s="27">
        <v>0.5</v>
      </c>
      <c r="J2114" s="27">
        <v>7150</v>
      </c>
      <c r="K2114" s="28">
        <f t="shared" si="94"/>
        <v>20430</v>
      </c>
      <c r="L2114" s="29">
        <v>4100</v>
      </c>
      <c r="M2114" s="29">
        <v>16.399999999999999</v>
      </c>
      <c r="N2114" s="28">
        <f t="shared" si="95"/>
        <v>16.899999999999999</v>
      </c>
      <c r="O2114" s="106"/>
    </row>
    <row r="2115" spans="1:15" x14ac:dyDescent="0.2">
      <c r="A2115" s="24">
        <v>690</v>
      </c>
      <c r="C2115" s="68">
        <v>43048</v>
      </c>
      <c r="D2115" s="23" t="s">
        <v>4627</v>
      </c>
      <c r="E2115" s="24">
        <v>45.283999999999999</v>
      </c>
      <c r="F2115" s="25" t="s">
        <v>4628</v>
      </c>
      <c r="G2115" s="26" t="s">
        <v>4629</v>
      </c>
      <c r="H2115" s="25">
        <v>1080</v>
      </c>
      <c r="I2115" s="27">
        <v>0.5</v>
      </c>
      <c r="J2115" s="27">
        <v>62840</v>
      </c>
      <c r="K2115" s="28">
        <f t="shared" si="94"/>
        <v>179540</v>
      </c>
      <c r="L2115" s="29">
        <v>262324</v>
      </c>
      <c r="M2115" s="29">
        <v>1050.8</v>
      </c>
      <c r="N2115" s="28">
        <f t="shared" si="95"/>
        <v>1051.3</v>
      </c>
      <c r="O2115" s="106"/>
    </row>
    <row r="2116" spans="1:15" x14ac:dyDescent="0.2">
      <c r="A2116" s="24" t="s">
        <v>4630</v>
      </c>
      <c r="C2116" s="68">
        <v>43048</v>
      </c>
      <c r="D2116" s="23" t="s">
        <v>4631</v>
      </c>
      <c r="E2116" s="24" t="s">
        <v>424</v>
      </c>
      <c r="F2116" s="25" t="s">
        <v>4634</v>
      </c>
      <c r="G2116" s="26" t="s">
        <v>4635</v>
      </c>
      <c r="H2116" s="25">
        <v>2020</v>
      </c>
      <c r="I2116" s="27">
        <v>1</v>
      </c>
      <c r="J2116" s="27">
        <v>25050</v>
      </c>
      <c r="K2116" s="28">
        <f t="shared" si="94"/>
        <v>71570</v>
      </c>
      <c r="N2116" s="28">
        <f t="shared" si="95"/>
        <v>1</v>
      </c>
      <c r="O2116" s="106"/>
    </row>
    <row r="2117" spans="1:15" x14ac:dyDescent="0.2">
      <c r="D2117" s="23" t="s">
        <v>4632</v>
      </c>
      <c r="E2117" s="24" t="s">
        <v>4633</v>
      </c>
      <c r="F2117" s="25" t="s">
        <v>129</v>
      </c>
      <c r="G2117" s="26" t="s">
        <v>129</v>
      </c>
      <c r="K2117" s="28">
        <f t="shared" si="94"/>
        <v>0</v>
      </c>
      <c r="N2117" s="28">
        <f t="shared" si="95"/>
        <v>0</v>
      </c>
      <c r="O2117" s="106"/>
    </row>
    <row r="2118" spans="1:15" x14ac:dyDescent="0.2">
      <c r="A2118" s="24" t="s">
        <v>4636</v>
      </c>
      <c r="C2118" s="68">
        <v>43048</v>
      </c>
      <c r="D2118" s="23" t="s">
        <v>4637</v>
      </c>
      <c r="E2118" s="24" t="s">
        <v>822</v>
      </c>
      <c r="F2118" s="25" t="s">
        <v>4638</v>
      </c>
      <c r="G2118" s="26" t="s">
        <v>4639</v>
      </c>
      <c r="H2118" s="25">
        <v>3010</v>
      </c>
      <c r="I2118" s="27">
        <v>0.5</v>
      </c>
      <c r="J2118" s="27">
        <v>25810</v>
      </c>
      <c r="K2118" s="28">
        <f t="shared" ref="K2118:K2179" si="96">ROUND(J2118/0.35,-1)</f>
        <v>73740</v>
      </c>
      <c r="N2118" s="28">
        <f t="shared" ref="N2118:N2179" si="97">SUM(I2118+M2118)</f>
        <v>0.5</v>
      </c>
      <c r="O2118" s="106"/>
    </row>
    <row r="2119" spans="1:15" x14ac:dyDescent="0.2">
      <c r="A2119" s="24" t="s">
        <v>4640</v>
      </c>
      <c r="C2119" s="68">
        <v>43052</v>
      </c>
      <c r="D2119" s="23" t="s">
        <v>4641</v>
      </c>
      <c r="E2119" s="24">
        <v>1.01</v>
      </c>
      <c r="F2119" s="25" t="s">
        <v>4642</v>
      </c>
      <c r="G2119" s="26" t="s">
        <v>4643</v>
      </c>
      <c r="H2119" s="25">
        <v>1010</v>
      </c>
      <c r="I2119" s="27">
        <v>0.5</v>
      </c>
      <c r="J2119" s="27">
        <v>27690</v>
      </c>
      <c r="K2119" s="28">
        <f t="shared" si="96"/>
        <v>79110</v>
      </c>
      <c r="N2119" s="28">
        <f t="shared" si="97"/>
        <v>0.5</v>
      </c>
      <c r="O2119" s="106"/>
    </row>
    <row r="2120" spans="1:15" x14ac:dyDescent="0.2">
      <c r="A2120" s="24" t="s">
        <v>4644</v>
      </c>
      <c r="B2120" s="22" t="s">
        <v>145</v>
      </c>
      <c r="C2120" s="68">
        <v>43052</v>
      </c>
      <c r="D2120" s="23" t="s">
        <v>4645</v>
      </c>
      <c r="E2120" s="24">
        <v>1.0089999999999999</v>
      </c>
      <c r="F2120" s="25" t="s">
        <v>4646</v>
      </c>
      <c r="G2120" s="26" t="s">
        <v>4647</v>
      </c>
      <c r="H2120" s="25">
        <v>1060</v>
      </c>
      <c r="I2120" s="27">
        <v>0.5</v>
      </c>
      <c r="J2120" s="27">
        <v>12260</v>
      </c>
      <c r="K2120" s="28">
        <f t="shared" si="96"/>
        <v>35030</v>
      </c>
      <c r="N2120" s="28">
        <f t="shared" si="97"/>
        <v>0.5</v>
      </c>
      <c r="O2120" s="106"/>
    </row>
    <row r="2121" spans="1:15" x14ac:dyDescent="0.2">
      <c r="A2121" s="24" t="s">
        <v>4652</v>
      </c>
      <c r="C2121" s="68">
        <v>43052</v>
      </c>
      <c r="D2121" s="23" t="s">
        <v>4653</v>
      </c>
      <c r="E2121" s="24">
        <v>0.17219999999999999</v>
      </c>
      <c r="F2121" s="25" t="s">
        <v>4654</v>
      </c>
      <c r="G2121" s="26" t="s">
        <v>4655</v>
      </c>
      <c r="H2121" s="25">
        <v>3010</v>
      </c>
      <c r="I2121" s="27">
        <v>0.5</v>
      </c>
      <c r="J2121" s="27">
        <v>22220</v>
      </c>
      <c r="K2121" s="28">
        <f t="shared" si="96"/>
        <v>63490</v>
      </c>
      <c r="N2121" s="28">
        <f t="shared" si="97"/>
        <v>0.5</v>
      </c>
      <c r="O2121" s="106"/>
    </row>
    <row r="2122" spans="1:15" x14ac:dyDescent="0.2">
      <c r="A2122" s="24" t="s">
        <v>4656</v>
      </c>
      <c r="C2122" s="68">
        <v>43052</v>
      </c>
      <c r="D2122" s="23" t="s">
        <v>4657</v>
      </c>
      <c r="E2122" s="24">
        <v>32.124000000000002</v>
      </c>
      <c r="F2122" s="25" t="s">
        <v>4658</v>
      </c>
      <c r="G2122" s="26" t="s">
        <v>4659</v>
      </c>
      <c r="H2122" s="25">
        <v>3010</v>
      </c>
      <c r="I2122" s="27">
        <v>0.5</v>
      </c>
      <c r="J2122" s="27">
        <v>13130</v>
      </c>
      <c r="K2122" s="28">
        <f t="shared" si="96"/>
        <v>37510</v>
      </c>
      <c r="N2122" s="28">
        <f t="shared" si="97"/>
        <v>0.5</v>
      </c>
      <c r="O2122" s="106"/>
    </row>
    <row r="2123" spans="1:15" x14ac:dyDescent="0.2">
      <c r="A2123" s="24" t="s">
        <v>4660</v>
      </c>
      <c r="C2123" s="68">
        <v>43052</v>
      </c>
      <c r="D2123" s="23" t="s">
        <v>4661</v>
      </c>
      <c r="E2123" s="24" t="s">
        <v>4664</v>
      </c>
      <c r="F2123" s="25" t="s">
        <v>4658</v>
      </c>
      <c r="G2123" s="26" t="s">
        <v>4659</v>
      </c>
      <c r="H2123" s="25">
        <v>1190</v>
      </c>
      <c r="I2123" s="27">
        <v>1.5</v>
      </c>
      <c r="J2123" s="27">
        <v>18620</v>
      </c>
      <c r="K2123" s="28">
        <f t="shared" si="96"/>
        <v>53200</v>
      </c>
      <c r="N2123" s="28">
        <f t="shared" si="97"/>
        <v>1.5</v>
      </c>
      <c r="O2123" s="106"/>
    </row>
    <row r="2124" spans="1:15" x14ac:dyDescent="0.2">
      <c r="D2124" s="23" t="s">
        <v>4662</v>
      </c>
      <c r="E2124" s="24" t="s">
        <v>970</v>
      </c>
      <c r="F2124" s="25" t="s">
        <v>129</v>
      </c>
      <c r="G2124" s="26" t="s">
        <v>129</v>
      </c>
      <c r="K2124" s="28">
        <f t="shared" si="96"/>
        <v>0</v>
      </c>
      <c r="N2124" s="28">
        <f t="shared" si="97"/>
        <v>0</v>
      </c>
      <c r="O2124" s="106"/>
    </row>
    <row r="2125" spans="1:15" x14ac:dyDescent="0.2">
      <c r="D2125" s="23" t="s">
        <v>4663</v>
      </c>
      <c r="E2125" s="24" t="s">
        <v>4665</v>
      </c>
      <c r="F2125" s="25" t="s">
        <v>129</v>
      </c>
      <c r="G2125" s="26" t="s">
        <v>129</v>
      </c>
      <c r="K2125" s="28">
        <f t="shared" si="96"/>
        <v>0</v>
      </c>
      <c r="N2125" s="28">
        <f t="shared" si="97"/>
        <v>0</v>
      </c>
      <c r="O2125" s="106"/>
    </row>
    <row r="2126" spans="1:15" x14ac:dyDescent="0.2">
      <c r="A2126" s="24" t="s">
        <v>4666</v>
      </c>
      <c r="C2126" s="68">
        <v>43052</v>
      </c>
      <c r="D2126" s="23" t="s">
        <v>4667</v>
      </c>
      <c r="E2126" s="24">
        <v>0.183</v>
      </c>
      <c r="F2126" s="25" t="s">
        <v>4669</v>
      </c>
      <c r="G2126" s="26" t="s">
        <v>4670</v>
      </c>
      <c r="H2126" s="25">
        <v>3010</v>
      </c>
      <c r="I2126" s="27">
        <v>1</v>
      </c>
      <c r="J2126" s="27">
        <v>27330</v>
      </c>
      <c r="K2126" s="28">
        <f t="shared" si="96"/>
        <v>78090</v>
      </c>
      <c r="N2126" s="28">
        <f t="shared" si="97"/>
        <v>1</v>
      </c>
      <c r="O2126" s="106"/>
    </row>
    <row r="2127" spans="1:15" x14ac:dyDescent="0.2">
      <c r="D2127" s="23" t="s">
        <v>4668</v>
      </c>
      <c r="E2127" s="24">
        <v>0.1918</v>
      </c>
      <c r="F2127" s="25" t="s">
        <v>129</v>
      </c>
      <c r="G2127" s="26" t="s">
        <v>129</v>
      </c>
      <c r="K2127" s="28">
        <f t="shared" si="96"/>
        <v>0</v>
      </c>
      <c r="N2127" s="28">
        <f t="shared" si="97"/>
        <v>0</v>
      </c>
      <c r="O2127" s="106"/>
    </row>
    <row r="2128" spans="1:15" x14ac:dyDescent="0.2">
      <c r="A2128" s="24">
        <v>693</v>
      </c>
      <c r="C2128" s="68">
        <v>43052</v>
      </c>
      <c r="D2128" s="23" t="s">
        <v>4671</v>
      </c>
      <c r="E2128" s="24">
        <v>0.2</v>
      </c>
      <c r="F2128" s="25" t="s">
        <v>4673</v>
      </c>
      <c r="G2128" s="26" t="s">
        <v>4674</v>
      </c>
      <c r="H2128" s="25">
        <v>1210</v>
      </c>
      <c r="I2128" s="27">
        <v>1</v>
      </c>
      <c r="J2128" s="27">
        <v>16770</v>
      </c>
      <c r="K2128" s="28">
        <f t="shared" si="96"/>
        <v>47910</v>
      </c>
      <c r="L2128" s="29">
        <v>85000</v>
      </c>
      <c r="M2128" s="29">
        <v>340</v>
      </c>
      <c r="N2128" s="28">
        <f t="shared" si="97"/>
        <v>341</v>
      </c>
      <c r="O2128" s="106"/>
    </row>
    <row r="2129" spans="1:15" x14ac:dyDescent="0.2">
      <c r="D2129" s="23" t="s">
        <v>4672</v>
      </c>
      <c r="E2129" s="24">
        <v>0.2</v>
      </c>
      <c r="F2129" s="25" t="s">
        <v>129</v>
      </c>
      <c r="G2129" s="26" t="s">
        <v>129</v>
      </c>
      <c r="K2129" s="28">
        <f t="shared" si="96"/>
        <v>0</v>
      </c>
      <c r="N2129" s="28">
        <f t="shared" si="97"/>
        <v>0</v>
      </c>
      <c r="O2129" s="106"/>
    </row>
    <row r="2130" spans="1:15" x14ac:dyDescent="0.2">
      <c r="A2130" s="24">
        <v>694</v>
      </c>
      <c r="C2130" s="68">
        <v>43052</v>
      </c>
      <c r="D2130" s="23" t="s">
        <v>4675</v>
      </c>
      <c r="E2130" s="24">
        <v>8.2600000000000007E-2</v>
      </c>
      <c r="F2130" s="25" t="s">
        <v>4676</v>
      </c>
      <c r="G2130" s="26" t="s">
        <v>4677</v>
      </c>
      <c r="H2130" s="25">
        <v>3010</v>
      </c>
      <c r="I2130" s="27">
        <v>0.5</v>
      </c>
      <c r="J2130" s="27">
        <v>9460</v>
      </c>
      <c r="K2130" s="28">
        <f t="shared" si="96"/>
        <v>27030</v>
      </c>
      <c r="L2130" s="29">
        <v>18000</v>
      </c>
      <c r="M2130" s="29">
        <v>72</v>
      </c>
      <c r="N2130" s="28">
        <f t="shared" si="97"/>
        <v>72.5</v>
      </c>
      <c r="O2130" s="106"/>
    </row>
    <row r="2131" spans="1:15" x14ac:dyDescent="0.2">
      <c r="A2131" s="24">
        <v>695</v>
      </c>
      <c r="C2131" s="68">
        <v>43052</v>
      </c>
      <c r="D2131" s="23" t="s">
        <v>4678</v>
      </c>
      <c r="E2131" s="24">
        <v>0.60299999999999998</v>
      </c>
      <c r="F2131" s="25" t="s">
        <v>4679</v>
      </c>
      <c r="G2131" s="26" t="s">
        <v>4680</v>
      </c>
      <c r="H2131" s="25">
        <v>1070</v>
      </c>
      <c r="I2131" s="27">
        <v>0.5</v>
      </c>
      <c r="J2131" s="27">
        <v>47260</v>
      </c>
      <c r="K2131" s="28">
        <f t="shared" si="96"/>
        <v>135030</v>
      </c>
      <c r="L2131" s="29">
        <v>165000</v>
      </c>
      <c r="M2131" s="29">
        <v>660</v>
      </c>
      <c r="N2131" s="28">
        <f t="shared" si="97"/>
        <v>660.5</v>
      </c>
      <c r="O2131" s="106"/>
    </row>
    <row r="2132" spans="1:15" x14ac:dyDescent="0.2">
      <c r="A2132" s="24">
        <v>692</v>
      </c>
      <c r="C2132" s="68">
        <v>43052</v>
      </c>
      <c r="D2132" s="23" t="s">
        <v>4681</v>
      </c>
      <c r="E2132" s="24">
        <v>59.392000000000003</v>
      </c>
      <c r="F2132" s="25" t="s">
        <v>4682</v>
      </c>
      <c r="G2132" s="26" t="s">
        <v>4683</v>
      </c>
      <c r="H2132" s="25">
        <v>1160</v>
      </c>
      <c r="I2132" s="27">
        <v>1</v>
      </c>
      <c r="J2132" s="27">
        <v>82910</v>
      </c>
      <c r="K2132" s="28">
        <f t="shared" si="96"/>
        <v>236890</v>
      </c>
      <c r="L2132" s="29">
        <v>55000</v>
      </c>
      <c r="M2132" s="29">
        <v>220</v>
      </c>
      <c r="N2132" s="28">
        <f t="shared" si="97"/>
        <v>221</v>
      </c>
    </row>
    <row r="2133" spans="1:15" x14ac:dyDescent="0.2">
      <c r="A2133" s="24">
        <v>696</v>
      </c>
      <c r="C2133" s="68">
        <v>43053</v>
      </c>
      <c r="D2133" s="23" t="s">
        <v>4396</v>
      </c>
      <c r="E2133" s="24">
        <v>0.1983</v>
      </c>
      <c r="F2133" s="25" t="s">
        <v>4684</v>
      </c>
      <c r="G2133" s="26" t="s">
        <v>4685</v>
      </c>
      <c r="H2133" s="25">
        <v>3010</v>
      </c>
      <c r="I2133" s="27">
        <v>0.5</v>
      </c>
      <c r="J2133" s="27">
        <v>15160</v>
      </c>
      <c r="K2133" s="28">
        <f t="shared" si="96"/>
        <v>43310</v>
      </c>
      <c r="L2133" s="29">
        <v>33000</v>
      </c>
      <c r="M2133" s="29">
        <v>132</v>
      </c>
      <c r="N2133" s="28">
        <f t="shared" si="97"/>
        <v>132.5</v>
      </c>
    </row>
    <row r="2134" spans="1:15" x14ac:dyDescent="0.2">
      <c r="A2134" s="24">
        <v>697</v>
      </c>
      <c r="C2134" s="68">
        <v>43053</v>
      </c>
      <c r="D2134" s="23" t="s">
        <v>4686</v>
      </c>
      <c r="E2134" s="24">
        <v>5.5010000000000003</v>
      </c>
      <c r="F2134" s="25" t="s">
        <v>4687</v>
      </c>
      <c r="G2134" s="26" t="s">
        <v>4688</v>
      </c>
      <c r="H2134" s="25">
        <v>1090</v>
      </c>
      <c r="I2134" s="27">
        <v>0.5</v>
      </c>
      <c r="J2134" s="27">
        <v>56970</v>
      </c>
      <c r="K2134" s="28">
        <f t="shared" si="96"/>
        <v>162770</v>
      </c>
      <c r="L2134" s="29">
        <v>170000</v>
      </c>
      <c r="M2134" s="29">
        <v>680</v>
      </c>
      <c r="N2134" s="28">
        <f t="shared" si="97"/>
        <v>680.5</v>
      </c>
    </row>
    <row r="2135" spans="1:15" x14ac:dyDescent="0.2">
      <c r="A2135" s="24" t="s">
        <v>4689</v>
      </c>
      <c r="C2135" s="68">
        <v>43053</v>
      </c>
      <c r="D2135" s="23" t="s">
        <v>4690</v>
      </c>
      <c r="E2135" s="24">
        <v>0.1085</v>
      </c>
      <c r="F2135" s="25" t="s">
        <v>4691</v>
      </c>
      <c r="G2135" s="26" t="s">
        <v>4692</v>
      </c>
      <c r="H2135" s="25">
        <v>3010</v>
      </c>
      <c r="I2135" s="27">
        <v>0.5</v>
      </c>
      <c r="J2135" s="27">
        <v>6260</v>
      </c>
      <c r="K2135" s="28">
        <f t="shared" si="96"/>
        <v>17890</v>
      </c>
      <c r="N2135" s="28">
        <f t="shared" si="97"/>
        <v>0.5</v>
      </c>
    </row>
    <row r="2136" spans="1:15" s="41" customFormat="1" x14ac:dyDescent="0.2">
      <c r="A2136" s="40">
        <v>698</v>
      </c>
      <c r="B2136" s="38"/>
      <c r="C2136" s="70">
        <v>43053</v>
      </c>
      <c r="D2136" s="39" t="s">
        <v>4693</v>
      </c>
      <c r="E2136" s="40">
        <v>35.274999999999999</v>
      </c>
      <c r="F2136" s="41" t="s">
        <v>3245</v>
      </c>
      <c r="G2136" s="42" t="s">
        <v>4694</v>
      </c>
      <c r="H2136" s="41">
        <v>1100</v>
      </c>
      <c r="I2136" s="43">
        <v>1</v>
      </c>
      <c r="J2136" s="43">
        <v>16680</v>
      </c>
      <c r="K2136" s="44">
        <f t="shared" si="96"/>
        <v>47660</v>
      </c>
      <c r="L2136" s="45">
        <v>84660</v>
      </c>
      <c r="M2136" s="45">
        <v>338.64</v>
      </c>
      <c r="N2136" s="44">
        <f t="shared" si="97"/>
        <v>339.64</v>
      </c>
      <c r="O2136" s="37"/>
    </row>
    <row r="2137" spans="1:15" x14ac:dyDescent="0.2">
      <c r="N2137" s="28">
        <f>SUM(N2109:N2136)</f>
        <v>3524.8399999999997</v>
      </c>
      <c r="O2137" s="62">
        <v>65255</v>
      </c>
    </row>
    <row r="2139" spans="1:15" x14ac:dyDescent="0.2">
      <c r="A2139" s="24" t="s">
        <v>4648</v>
      </c>
      <c r="C2139" s="68">
        <v>43052</v>
      </c>
      <c r="D2139" s="23" t="s">
        <v>4649</v>
      </c>
      <c r="E2139" s="24">
        <v>0.79100000000000004</v>
      </c>
      <c r="F2139" s="25" t="s">
        <v>4650</v>
      </c>
      <c r="G2139" s="26" t="s">
        <v>4651</v>
      </c>
      <c r="H2139" s="25">
        <v>1150</v>
      </c>
      <c r="I2139" s="27">
        <v>0.5</v>
      </c>
      <c r="J2139" s="27">
        <v>710</v>
      </c>
      <c r="K2139" s="28">
        <f>ROUND(J2139/0.35,-1)</f>
        <v>2030</v>
      </c>
      <c r="N2139" s="28">
        <f>SUM(I2139+M2139)</f>
        <v>0.5</v>
      </c>
      <c r="O2139" s="26"/>
    </row>
    <row r="2140" spans="1:15" x14ac:dyDescent="0.2">
      <c r="A2140" s="24">
        <v>699</v>
      </c>
      <c r="C2140" s="68">
        <v>43054</v>
      </c>
      <c r="D2140" s="23" t="s">
        <v>4695</v>
      </c>
      <c r="E2140" s="24">
        <v>6.3E-2</v>
      </c>
      <c r="F2140" s="25" t="s">
        <v>4697</v>
      </c>
      <c r="G2140" s="26" t="s">
        <v>4698</v>
      </c>
      <c r="H2140" s="25">
        <v>1100</v>
      </c>
      <c r="I2140" s="27">
        <v>1</v>
      </c>
      <c r="J2140" s="27">
        <v>30950</v>
      </c>
      <c r="K2140" s="28">
        <f t="shared" si="96"/>
        <v>88430</v>
      </c>
      <c r="L2140" s="29">
        <v>80000</v>
      </c>
      <c r="M2140" s="29">
        <v>320</v>
      </c>
      <c r="N2140" s="28">
        <f t="shared" si="97"/>
        <v>321</v>
      </c>
    </row>
    <row r="2141" spans="1:15" x14ac:dyDescent="0.2">
      <c r="D2141" s="23" t="s">
        <v>4696</v>
      </c>
      <c r="E2141" s="24">
        <v>0.38300000000000001</v>
      </c>
      <c r="F2141" s="25" t="s">
        <v>129</v>
      </c>
      <c r="G2141" s="26" t="s">
        <v>129</v>
      </c>
      <c r="K2141" s="28">
        <f t="shared" si="96"/>
        <v>0</v>
      </c>
      <c r="N2141" s="28">
        <f t="shared" si="97"/>
        <v>0</v>
      </c>
    </row>
    <row r="2142" spans="1:15" x14ac:dyDescent="0.2">
      <c r="A2142" s="24">
        <v>700</v>
      </c>
      <c r="C2142" s="68">
        <v>43054</v>
      </c>
      <c r="D2142" s="23" t="s">
        <v>4699</v>
      </c>
      <c r="E2142" s="24">
        <v>1.208</v>
      </c>
      <c r="F2142" s="25" t="s">
        <v>4700</v>
      </c>
      <c r="G2142" s="26" t="s">
        <v>4701</v>
      </c>
      <c r="H2142" s="25">
        <v>3010</v>
      </c>
      <c r="I2142" s="27">
        <v>0.5</v>
      </c>
      <c r="J2142" s="27">
        <v>430040</v>
      </c>
      <c r="K2142" s="28">
        <f t="shared" si="96"/>
        <v>1228690</v>
      </c>
      <c r="L2142" s="29">
        <v>1200000</v>
      </c>
      <c r="M2142" s="29">
        <v>4800</v>
      </c>
      <c r="N2142" s="28">
        <f t="shared" si="97"/>
        <v>4800.5</v>
      </c>
    </row>
    <row r="2143" spans="1:15" x14ac:dyDescent="0.2">
      <c r="A2143" s="24" t="s">
        <v>4702</v>
      </c>
      <c r="C2143" s="68">
        <v>43054</v>
      </c>
      <c r="D2143" s="23" t="s">
        <v>4703</v>
      </c>
      <c r="E2143" s="24">
        <v>0.27300000000000002</v>
      </c>
      <c r="F2143" s="25" t="s">
        <v>4707</v>
      </c>
      <c r="G2143" s="26" t="s">
        <v>3465</v>
      </c>
      <c r="H2143" s="25">
        <v>2050</v>
      </c>
      <c r="I2143" s="27">
        <v>2</v>
      </c>
      <c r="J2143" s="27">
        <v>69470</v>
      </c>
      <c r="K2143" s="28">
        <f t="shared" si="96"/>
        <v>198490</v>
      </c>
      <c r="N2143" s="28">
        <f t="shared" si="97"/>
        <v>2</v>
      </c>
    </row>
    <row r="2144" spans="1:15" x14ac:dyDescent="0.2">
      <c r="D2144" s="23" t="s">
        <v>4704</v>
      </c>
      <c r="E2144" s="24">
        <v>0.1212</v>
      </c>
      <c r="F2144" s="25" t="s">
        <v>129</v>
      </c>
      <c r="G2144" s="26" t="s">
        <v>129</v>
      </c>
      <c r="H2144" s="25">
        <v>3010</v>
      </c>
      <c r="K2144" s="28">
        <f t="shared" si="96"/>
        <v>0</v>
      </c>
      <c r="N2144" s="28">
        <f t="shared" si="97"/>
        <v>0</v>
      </c>
    </row>
    <row r="2145" spans="1:15" x14ac:dyDescent="0.2">
      <c r="D2145" s="23" t="s">
        <v>4705</v>
      </c>
      <c r="E2145" s="24">
        <v>0.1113</v>
      </c>
      <c r="F2145" s="25" t="s">
        <v>129</v>
      </c>
      <c r="G2145" s="26" t="s">
        <v>129</v>
      </c>
      <c r="H2145" s="25">
        <v>3010</v>
      </c>
      <c r="K2145" s="28">
        <f t="shared" si="96"/>
        <v>0</v>
      </c>
      <c r="N2145" s="28">
        <f t="shared" si="97"/>
        <v>0</v>
      </c>
    </row>
    <row r="2146" spans="1:15" s="41" customFormat="1" x14ac:dyDescent="0.2">
      <c r="A2146" s="40"/>
      <c r="B2146" s="38"/>
      <c r="C2146" s="70"/>
      <c r="D2146" s="39" t="s">
        <v>4706</v>
      </c>
      <c r="E2146" s="40">
        <v>0.13769999999999999</v>
      </c>
      <c r="F2146" s="41" t="s">
        <v>129</v>
      </c>
      <c r="G2146" s="42" t="s">
        <v>129</v>
      </c>
      <c r="H2146" s="41">
        <v>3010</v>
      </c>
      <c r="I2146" s="43"/>
      <c r="J2146" s="43"/>
      <c r="K2146" s="44">
        <f t="shared" si="96"/>
        <v>0</v>
      </c>
      <c r="L2146" s="45"/>
      <c r="M2146" s="45"/>
      <c r="N2146" s="44">
        <f t="shared" si="97"/>
        <v>0</v>
      </c>
      <c r="O2146" s="37"/>
    </row>
    <row r="2147" spans="1:15" x14ac:dyDescent="0.2">
      <c r="N2147" s="28">
        <f>SUM(N2139:N2146)</f>
        <v>5124</v>
      </c>
      <c r="O2147" s="62">
        <v>65277</v>
      </c>
    </row>
    <row r="2149" spans="1:15" x14ac:dyDescent="0.2">
      <c r="A2149" s="24" t="s">
        <v>4708</v>
      </c>
      <c r="C2149" s="68">
        <v>43054</v>
      </c>
      <c r="D2149" s="23" t="s">
        <v>3222</v>
      </c>
      <c r="E2149" s="24">
        <v>35.581000000000003</v>
      </c>
      <c r="F2149" s="25" t="s">
        <v>4709</v>
      </c>
      <c r="G2149" s="26" t="s">
        <v>4710</v>
      </c>
      <c r="H2149" s="25">
        <v>1100</v>
      </c>
      <c r="I2149" s="27">
        <v>0.5</v>
      </c>
      <c r="J2149" s="27">
        <v>31570</v>
      </c>
      <c r="K2149" s="28">
        <f t="shared" si="96"/>
        <v>90200</v>
      </c>
      <c r="N2149" s="28">
        <f t="shared" si="97"/>
        <v>0.5</v>
      </c>
    </row>
    <row r="2150" spans="1:15" x14ac:dyDescent="0.2">
      <c r="A2150" s="24">
        <v>701</v>
      </c>
      <c r="C2150" s="68">
        <v>43055</v>
      </c>
      <c r="D2150" s="23" t="s">
        <v>4711</v>
      </c>
      <c r="E2150" s="24" t="s">
        <v>166</v>
      </c>
      <c r="F2150" s="25" t="s">
        <v>1037</v>
      </c>
      <c r="G2150" s="26" t="s">
        <v>4714</v>
      </c>
      <c r="H2150" s="25">
        <v>1190</v>
      </c>
      <c r="I2150" s="27">
        <v>1.5</v>
      </c>
      <c r="J2150" s="27">
        <v>31250</v>
      </c>
      <c r="K2150" s="28">
        <f t="shared" si="96"/>
        <v>89290</v>
      </c>
      <c r="L2150" s="29">
        <v>120000</v>
      </c>
      <c r="M2150" s="29">
        <v>480</v>
      </c>
      <c r="N2150" s="28">
        <f t="shared" si="97"/>
        <v>481.5</v>
      </c>
    </row>
    <row r="2151" spans="1:15" x14ac:dyDescent="0.2">
      <c r="D2151" s="23" t="s">
        <v>4712</v>
      </c>
      <c r="E2151" s="24" t="s">
        <v>166</v>
      </c>
      <c r="F2151" s="25" t="s">
        <v>129</v>
      </c>
      <c r="G2151" s="26" t="s">
        <v>129</v>
      </c>
      <c r="K2151" s="28">
        <f t="shared" si="96"/>
        <v>0</v>
      </c>
      <c r="N2151" s="28">
        <f t="shared" si="97"/>
        <v>0</v>
      </c>
    </row>
    <row r="2152" spans="1:15" x14ac:dyDescent="0.2">
      <c r="D2152" s="23" t="s">
        <v>4713</v>
      </c>
      <c r="E2152" s="24" t="s">
        <v>166</v>
      </c>
      <c r="F2152" s="25" t="s">
        <v>129</v>
      </c>
      <c r="G2152" s="26" t="s">
        <v>129</v>
      </c>
      <c r="K2152" s="28">
        <f t="shared" si="96"/>
        <v>0</v>
      </c>
      <c r="N2152" s="28">
        <f t="shared" si="97"/>
        <v>0</v>
      </c>
    </row>
    <row r="2153" spans="1:15" x14ac:dyDescent="0.2">
      <c r="A2153" s="24">
        <v>702</v>
      </c>
      <c r="C2153" s="68">
        <v>43055</v>
      </c>
      <c r="D2153" s="23" t="s">
        <v>4715</v>
      </c>
      <c r="E2153" s="24" t="s">
        <v>4717</v>
      </c>
      <c r="F2153" s="25" t="s">
        <v>4719</v>
      </c>
      <c r="G2153" s="26" t="s">
        <v>4720</v>
      </c>
      <c r="H2153" s="25">
        <v>3010</v>
      </c>
      <c r="I2153" s="27">
        <v>1</v>
      </c>
      <c r="J2153" s="27">
        <v>8030</v>
      </c>
      <c r="K2153" s="28">
        <f t="shared" si="96"/>
        <v>22940</v>
      </c>
      <c r="L2153" s="29">
        <v>35200</v>
      </c>
      <c r="M2153" s="29">
        <v>140.80000000000001</v>
      </c>
      <c r="N2153" s="28">
        <f t="shared" si="97"/>
        <v>141.80000000000001</v>
      </c>
    </row>
    <row r="2154" spans="1:15" x14ac:dyDescent="0.2">
      <c r="D2154" s="23" t="s">
        <v>4716</v>
      </c>
      <c r="E2154" s="24" t="s">
        <v>4718</v>
      </c>
      <c r="F2154" s="25" t="s">
        <v>129</v>
      </c>
      <c r="G2154" s="26" t="s">
        <v>129</v>
      </c>
      <c r="K2154" s="28">
        <f t="shared" si="96"/>
        <v>0</v>
      </c>
      <c r="N2154" s="28">
        <f t="shared" si="97"/>
        <v>0</v>
      </c>
    </row>
    <row r="2155" spans="1:15" x14ac:dyDescent="0.2">
      <c r="A2155" s="24" t="s">
        <v>4721</v>
      </c>
      <c r="C2155" s="68">
        <v>43055</v>
      </c>
      <c r="D2155" s="23" t="s">
        <v>4722</v>
      </c>
      <c r="E2155" s="24">
        <v>1.0411999999999999</v>
      </c>
      <c r="F2155" s="25" t="s">
        <v>4724</v>
      </c>
      <c r="G2155" s="25" t="s">
        <v>4723</v>
      </c>
      <c r="H2155" s="25">
        <v>1190</v>
      </c>
      <c r="I2155" s="27">
        <v>0.5</v>
      </c>
      <c r="J2155" s="27">
        <v>111980</v>
      </c>
      <c r="K2155" s="28">
        <f t="shared" si="96"/>
        <v>319940</v>
      </c>
      <c r="N2155" s="28">
        <f t="shared" si="97"/>
        <v>0.5</v>
      </c>
    </row>
    <row r="2156" spans="1:15" x14ac:dyDescent="0.2">
      <c r="A2156" s="24">
        <v>703</v>
      </c>
      <c r="B2156" s="22" t="s">
        <v>145</v>
      </c>
      <c r="C2156" s="68">
        <v>43055</v>
      </c>
      <c r="D2156" s="23" t="s">
        <v>4725</v>
      </c>
      <c r="E2156" s="24">
        <v>4.3390000000000004</v>
      </c>
      <c r="F2156" s="25" t="s">
        <v>4726</v>
      </c>
      <c r="G2156" s="26" t="s">
        <v>4727</v>
      </c>
      <c r="H2156" s="25">
        <v>1070</v>
      </c>
      <c r="I2156" s="27">
        <v>0.5</v>
      </c>
      <c r="J2156" s="27">
        <v>14510</v>
      </c>
      <c r="K2156" s="28">
        <f t="shared" si="96"/>
        <v>41460</v>
      </c>
      <c r="L2156" s="29">
        <v>7200</v>
      </c>
      <c r="M2156" s="29">
        <v>28.8</v>
      </c>
      <c r="N2156" s="28">
        <f t="shared" si="97"/>
        <v>29.3</v>
      </c>
    </row>
    <row r="2157" spans="1:15" s="41" customFormat="1" x14ac:dyDescent="0.2">
      <c r="A2157" s="40">
        <v>704</v>
      </c>
      <c r="B2157" s="38"/>
      <c r="C2157" s="70">
        <v>43056</v>
      </c>
      <c r="D2157" s="39" t="s">
        <v>1432</v>
      </c>
      <c r="E2157" s="40">
        <v>0.48799999999999999</v>
      </c>
      <c r="F2157" s="41" t="s">
        <v>4728</v>
      </c>
      <c r="G2157" s="42" t="s">
        <v>4729</v>
      </c>
      <c r="H2157" s="41">
        <v>1040</v>
      </c>
      <c r="I2157" s="43">
        <v>0.5</v>
      </c>
      <c r="J2157" s="43">
        <v>19540</v>
      </c>
      <c r="K2157" s="44">
        <f t="shared" si="96"/>
        <v>55830</v>
      </c>
      <c r="L2157" s="45">
        <v>33500</v>
      </c>
      <c r="M2157" s="45">
        <v>134</v>
      </c>
      <c r="N2157" s="44">
        <f t="shared" si="97"/>
        <v>134.5</v>
      </c>
      <c r="O2157" s="37"/>
    </row>
    <row r="2158" spans="1:15" x14ac:dyDescent="0.2">
      <c r="N2158" s="28">
        <f>SUM(N2149:N2157)</f>
        <v>788.09999999999991</v>
      </c>
      <c r="O2158" s="62">
        <v>65295</v>
      </c>
    </row>
    <row r="2160" spans="1:15" x14ac:dyDescent="0.2">
      <c r="A2160" s="24" t="s">
        <v>4730</v>
      </c>
      <c r="C2160" s="68">
        <v>43056</v>
      </c>
      <c r="D2160" s="23" t="s">
        <v>4731</v>
      </c>
      <c r="E2160" s="24">
        <v>2.5299999999999998</v>
      </c>
      <c r="F2160" s="25" t="s">
        <v>4733</v>
      </c>
      <c r="G2160" s="26" t="s">
        <v>4734</v>
      </c>
      <c r="H2160" s="25">
        <v>1100</v>
      </c>
      <c r="I2160" s="27">
        <v>1</v>
      </c>
      <c r="J2160" s="27">
        <v>5370</v>
      </c>
      <c r="K2160" s="28">
        <f t="shared" si="96"/>
        <v>15340</v>
      </c>
      <c r="N2160" s="28">
        <f t="shared" si="97"/>
        <v>1</v>
      </c>
    </row>
    <row r="2161" spans="1:19" x14ac:dyDescent="0.2">
      <c r="A2161" s="24">
        <v>705</v>
      </c>
      <c r="C2161" s="68">
        <v>43056</v>
      </c>
      <c r="D2161" s="23" t="s">
        <v>4732</v>
      </c>
      <c r="E2161" s="24">
        <v>2.472</v>
      </c>
      <c r="F2161" s="25" t="s">
        <v>129</v>
      </c>
      <c r="G2161" s="26" t="s">
        <v>129</v>
      </c>
      <c r="K2161" s="28">
        <f t="shared" si="96"/>
        <v>0</v>
      </c>
      <c r="N2161" s="28">
        <f t="shared" si="97"/>
        <v>0</v>
      </c>
    </row>
    <row r="2162" spans="1:19" x14ac:dyDescent="0.2">
      <c r="E2162" s="24">
        <v>8.3000000000000007</v>
      </c>
      <c r="F2162" s="25" t="s">
        <v>4735</v>
      </c>
      <c r="G2162" s="26" t="s">
        <v>4736</v>
      </c>
      <c r="H2162" s="25">
        <v>1180</v>
      </c>
      <c r="I2162" s="27">
        <v>2</v>
      </c>
      <c r="J2162" s="27">
        <v>107590</v>
      </c>
      <c r="K2162" s="28">
        <f t="shared" si="96"/>
        <v>307400</v>
      </c>
      <c r="L2162" s="29">
        <v>616000</v>
      </c>
      <c r="M2162" s="29">
        <v>2464</v>
      </c>
      <c r="N2162" s="28">
        <f t="shared" si="97"/>
        <v>2466</v>
      </c>
    </row>
    <row r="2163" spans="1:19" x14ac:dyDescent="0.2">
      <c r="E2163" s="24">
        <v>9.0570000000000004</v>
      </c>
      <c r="F2163" s="25" t="s">
        <v>129</v>
      </c>
      <c r="G2163" s="26" t="s">
        <v>129</v>
      </c>
      <c r="K2163" s="28">
        <f t="shared" si="96"/>
        <v>0</v>
      </c>
      <c r="N2163" s="28">
        <f t="shared" si="97"/>
        <v>0</v>
      </c>
    </row>
    <row r="2164" spans="1:19" x14ac:dyDescent="0.2">
      <c r="E2164" s="24">
        <v>8.3729999999999993</v>
      </c>
      <c r="F2164" s="25" t="s">
        <v>129</v>
      </c>
      <c r="G2164" s="26" t="s">
        <v>129</v>
      </c>
      <c r="K2164" s="28">
        <f t="shared" si="96"/>
        <v>0</v>
      </c>
      <c r="N2164" s="28">
        <f t="shared" si="97"/>
        <v>0</v>
      </c>
    </row>
    <row r="2165" spans="1:19" x14ac:dyDescent="0.2">
      <c r="E2165" s="24">
        <v>85</v>
      </c>
      <c r="F2165" s="25" t="s">
        <v>129</v>
      </c>
      <c r="G2165" s="26" t="s">
        <v>129</v>
      </c>
      <c r="K2165" s="28">
        <f t="shared" si="96"/>
        <v>0</v>
      </c>
      <c r="N2165" s="28">
        <f t="shared" si="97"/>
        <v>0</v>
      </c>
    </row>
    <row r="2166" spans="1:19" x14ac:dyDescent="0.2">
      <c r="A2166" s="24">
        <v>706</v>
      </c>
      <c r="C2166" s="68">
        <v>43059</v>
      </c>
      <c r="D2166" s="23" t="s">
        <v>4737</v>
      </c>
      <c r="E2166" s="24">
        <v>6.0960000000000001</v>
      </c>
      <c r="F2166" s="25" t="s">
        <v>4738</v>
      </c>
      <c r="G2166" s="26" t="s">
        <v>4739</v>
      </c>
      <c r="H2166" s="25">
        <v>1100</v>
      </c>
      <c r="I2166" s="27">
        <v>0.5</v>
      </c>
      <c r="J2166" s="27">
        <v>29740</v>
      </c>
      <c r="K2166" s="28">
        <f t="shared" si="96"/>
        <v>84970</v>
      </c>
      <c r="L2166" s="29">
        <v>90000</v>
      </c>
      <c r="M2166" s="29">
        <v>360</v>
      </c>
      <c r="N2166" s="28">
        <f t="shared" si="97"/>
        <v>360.5</v>
      </c>
    </row>
    <row r="2167" spans="1:19" x14ac:dyDescent="0.2">
      <c r="A2167" s="24" t="s">
        <v>4740</v>
      </c>
      <c r="C2167" s="68">
        <v>43059</v>
      </c>
      <c r="D2167" s="23" t="s">
        <v>2747</v>
      </c>
      <c r="E2167" s="24">
        <v>39.128</v>
      </c>
      <c r="F2167" s="25" t="s">
        <v>2749</v>
      </c>
      <c r="G2167" s="26" t="s">
        <v>4741</v>
      </c>
      <c r="H2167" s="25">
        <v>1040</v>
      </c>
      <c r="I2167" s="27">
        <v>0.5</v>
      </c>
      <c r="J2167" s="27">
        <v>54570</v>
      </c>
      <c r="K2167" s="28">
        <f t="shared" si="96"/>
        <v>155910</v>
      </c>
      <c r="N2167" s="28">
        <f t="shared" si="97"/>
        <v>0.5</v>
      </c>
    </row>
    <row r="2168" spans="1:19" x14ac:dyDescent="0.2">
      <c r="A2168" s="24">
        <v>707</v>
      </c>
      <c r="C2168" s="68">
        <v>43059</v>
      </c>
      <c r="D2168" s="23" t="s">
        <v>529</v>
      </c>
      <c r="E2168" s="24">
        <v>0.45910000000000001</v>
      </c>
      <c r="F2168" s="25" t="s">
        <v>1718</v>
      </c>
      <c r="G2168" s="26" t="s">
        <v>4742</v>
      </c>
      <c r="H2168" s="25">
        <v>3010</v>
      </c>
      <c r="I2168" s="27">
        <v>0.5</v>
      </c>
      <c r="J2168" s="27">
        <v>32080</v>
      </c>
      <c r="K2168" s="28">
        <f t="shared" si="96"/>
        <v>91660</v>
      </c>
      <c r="L2168" s="29">
        <v>112000</v>
      </c>
      <c r="M2168" s="29">
        <v>448</v>
      </c>
      <c r="N2168" s="28">
        <f t="shared" si="97"/>
        <v>448.5</v>
      </c>
    </row>
    <row r="2169" spans="1:19" x14ac:dyDescent="0.2">
      <c r="A2169" s="24" t="s">
        <v>4743</v>
      </c>
      <c r="C2169" s="68">
        <v>43059</v>
      </c>
      <c r="D2169" s="23" t="s">
        <v>4744</v>
      </c>
      <c r="E2169" s="24">
        <v>2.7629999999999999</v>
      </c>
      <c r="F2169" s="25" t="s">
        <v>4746</v>
      </c>
      <c r="G2169" s="26" t="s">
        <v>4747</v>
      </c>
      <c r="H2169" s="25">
        <v>1010</v>
      </c>
      <c r="I2169" s="27">
        <v>1</v>
      </c>
      <c r="J2169" s="27">
        <v>2550</v>
      </c>
      <c r="K2169" s="28">
        <f t="shared" si="96"/>
        <v>7290</v>
      </c>
      <c r="N2169" s="28">
        <f t="shared" si="97"/>
        <v>1</v>
      </c>
    </row>
    <row r="2170" spans="1:19" x14ac:dyDescent="0.2">
      <c r="D2170" s="23" t="s">
        <v>4745</v>
      </c>
      <c r="E2170" s="24">
        <v>1.159</v>
      </c>
      <c r="F2170" s="25" t="s">
        <v>129</v>
      </c>
      <c r="G2170" s="26" t="s">
        <v>129</v>
      </c>
      <c r="K2170" s="28">
        <f t="shared" si="96"/>
        <v>0</v>
      </c>
      <c r="N2170" s="28">
        <f t="shared" si="97"/>
        <v>0</v>
      </c>
    </row>
    <row r="2171" spans="1:19" x14ac:dyDescent="0.2">
      <c r="A2171" s="24">
        <v>708</v>
      </c>
      <c r="C2171" s="68">
        <v>43059</v>
      </c>
      <c r="D2171" s="23" t="s">
        <v>4749</v>
      </c>
      <c r="E2171" s="24">
        <v>5.1710000000000003</v>
      </c>
      <c r="F2171" s="25" t="s">
        <v>4746</v>
      </c>
      <c r="G2171" s="26" t="s">
        <v>4748</v>
      </c>
      <c r="H2171" s="25">
        <v>1010</v>
      </c>
      <c r="I2171" s="27">
        <v>1</v>
      </c>
      <c r="J2171" s="27">
        <v>58660</v>
      </c>
      <c r="K2171" s="28">
        <f t="shared" si="96"/>
        <v>167600</v>
      </c>
      <c r="L2171" s="29">
        <v>164135.16</v>
      </c>
      <c r="M2171" s="29">
        <f>SUM(L2171*0.004)</f>
        <v>656.54064000000005</v>
      </c>
      <c r="N2171" s="28">
        <f t="shared" si="97"/>
        <v>657.54064000000005</v>
      </c>
    </row>
    <row r="2172" spans="1:19" s="41" customFormat="1" x14ac:dyDescent="0.2">
      <c r="A2172" s="40"/>
      <c r="B2172" s="38"/>
      <c r="C2172" s="70"/>
      <c r="D2172" s="39" t="s">
        <v>4750</v>
      </c>
      <c r="E2172" s="40">
        <v>4.0540000000000003</v>
      </c>
      <c r="F2172" s="41" t="s">
        <v>129</v>
      </c>
      <c r="G2172" s="42" t="s">
        <v>129</v>
      </c>
      <c r="I2172" s="43"/>
      <c r="J2172" s="43"/>
      <c r="K2172" s="44">
        <f t="shared" si="96"/>
        <v>0</v>
      </c>
      <c r="L2172" s="45"/>
      <c r="M2172" s="45"/>
      <c r="N2172" s="44">
        <f t="shared" si="97"/>
        <v>0</v>
      </c>
      <c r="O2172" s="37"/>
    </row>
    <row r="2173" spans="1:19" x14ac:dyDescent="0.2">
      <c r="N2173" s="28">
        <f>SUM(N2160:N2172)</f>
        <v>3935.0406400000002</v>
      </c>
      <c r="O2173" s="62">
        <v>65314</v>
      </c>
    </row>
    <row r="2175" spans="1:19" x14ac:dyDescent="0.2">
      <c r="A2175" s="24">
        <v>709</v>
      </c>
      <c r="C2175" s="68">
        <v>43059</v>
      </c>
      <c r="D2175" s="23" t="s">
        <v>4751</v>
      </c>
      <c r="E2175" s="24">
        <v>5.883</v>
      </c>
      <c r="F2175" s="25" t="s">
        <v>4752</v>
      </c>
      <c r="G2175" s="26" t="s">
        <v>4753</v>
      </c>
      <c r="H2175" s="25">
        <v>1100</v>
      </c>
      <c r="I2175" s="27">
        <v>0.5</v>
      </c>
      <c r="J2175" s="27">
        <v>67170</v>
      </c>
      <c r="K2175" s="28">
        <f t="shared" si="96"/>
        <v>191910</v>
      </c>
      <c r="L2175" s="29">
        <v>240000</v>
      </c>
      <c r="M2175" s="29">
        <v>960</v>
      </c>
      <c r="N2175" s="28">
        <f t="shared" si="97"/>
        <v>960.5</v>
      </c>
    </row>
    <row r="2176" spans="1:19" x14ac:dyDescent="0.2">
      <c r="A2176" s="24">
        <v>710</v>
      </c>
      <c r="C2176" s="68">
        <v>43060</v>
      </c>
      <c r="D2176" s="23" t="s">
        <v>4754</v>
      </c>
      <c r="E2176" s="24">
        <v>0.32890000000000003</v>
      </c>
      <c r="F2176" s="25" t="s">
        <v>4756</v>
      </c>
      <c r="G2176" s="25" t="s">
        <v>4755</v>
      </c>
      <c r="H2176" s="25">
        <v>2050</v>
      </c>
      <c r="I2176" s="27">
        <v>0.5</v>
      </c>
      <c r="J2176" s="27">
        <v>8170</v>
      </c>
      <c r="K2176" s="28">
        <f t="shared" si="96"/>
        <v>23340</v>
      </c>
      <c r="L2176" s="29">
        <v>23000</v>
      </c>
      <c r="M2176" s="29">
        <v>92</v>
      </c>
      <c r="N2176" s="28">
        <f t="shared" si="97"/>
        <v>92.5</v>
      </c>
      <c r="Q2176" s="22"/>
      <c r="R2176" s="22"/>
      <c r="S2176" s="22"/>
    </row>
    <row r="2177" spans="1:19" x14ac:dyDescent="0.2">
      <c r="A2177" s="24">
        <v>711</v>
      </c>
      <c r="C2177" s="68">
        <v>43060</v>
      </c>
      <c r="D2177" s="23" t="s">
        <v>4757</v>
      </c>
      <c r="E2177" s="24">
        <v>2.444</v>
      </c>
      <c r="F2177" s="25" t="s">
        <v>4758</v>
      </c>
      <c r="G2177" s="26" t="s">
        <v>4759</v>
      </c>
      <c r="H2177" s="25">
        <v>1070</v>
      </c>
      <c r="I2177" s="27">
        <v>0.5</v>
      </c>
      <c r="J2177" s="27">
        <v>54550</v>
      </c>
      <c r="K2177" s="28">
        <f t="shared" si="96"/>
        <v>155860</v>
      </c>
      <c r="L2177" s="29">
        <v>195000</v>
      </c>
      <c r="M2177" s="29">
        <v>780</v>
      </c>
      <c r="N2177" s="28">
        <f t="shared" si="97"/>
        <v>780.5</v>
      </c>
    </row>
    <row r="2178" spans="1:19" s="22" customFormat="1" x14ac:dyDescent="0.2">
      <c r="A2178" s="24" t="s">
        <v>4760</v>
      </c>
      <c r="C2178" s="68">
        <v>43060</v>
      </c>
      <c r="D2178" s="23" t="s">
        <v>4761</v>
      </c>
      <c r="E2178" s="24">
        <v>6.0069999999999997</v>
      </c>
      <c r="F2178" s="25" t="s">
        <v>4762</v>
      </c>
      <c r="G2178" s="26" t="s">
        <v>4763</v>
      </c>
      <c r="H2178" s="25">
        <v>1010</v>
      </c>
      <c r="I2178" s="27">
        <v>0.5</v>
      </c>
      <c r="J2178" s="27">
        <v>10700</v>
      </c>
      <c r="K2178" s="28">
        <f t="shared" si="96"/>
        <v>30570</v>
      </c>
      <c r="L2178" s="29"/>
      <c r="M2178" s="29"/>
      <c r="N2178" s="28">
        <f t="shared" si="97"/>
        <v>0.5</v>
      </c>
      <c r="O2178" s="62"/>
      <c r="P2178" s="25"/>
      <c r="Q2178" s="25"/>
      <c r="R2178" s="25"/>
      <c r="S2178" s="25"/>
    </row>
    <row r="2179" spans="1:19" s="41" customFormat="1" x14ac:dyDescent="0.2">
      <c r="A2179" s="40">
        <v>712</v>
      </c>
      <c r="B2179" s="38"/>
      <c r="C2179" s="70">
        <v>43060</v>
      </c>
      <c r="D2179" s="39" t="s">
        <v>4764</v>
      </c>
      <c r="E2179" s="40">
        <v>65</v>
      </c>
      <c r="F2179" s="41" t="s">
        <v>4765</v>
      </c>
      <c r="G2179" s="42" t="s">
        <v>4766</v>
      </c>
      <c r="H2179" s="41">
        <v>1170</v>
      </c>
      <c r="I2179" s="43">
        <v>0.5</v>
      </c>
      <c r="J2179" s="43">
        <v>68110</v>
      </c>
      <c r="K2179" s="44">
        <f t="shared" si="96"/>
        <v>194600</v>
      </c>
      <c r="L2179" s="45">
        <v>100000</v>
      </c>
      <c r="M2179" s="45">
        <v>400</v>
      </c>
      <c r="N2179" s="44">
        <f t="shared" si="97"/>
        <v>400.5</v>
      </c>
      <c r="O2179" s="37"/>
    </row>
    <row r="2180" spans="1:19" x14ac:dyDescent="0.2">
      <c r="N2180" s="28">
        <f>SUM(N2175:N2179)</f>
        <v>2234.5</v>
      </c>
      <c r="O2180" s="62">
        <v>65334</v>
      </c>
    </row>
    <row r="2182" spans="1:19" x14ac:dyDescent="0.2">
      <c r="A2182" s="24" t="s">
        <v>4767</v>
      </c>
      <c r="C2182" s="68">
        <v>43060</v>
      </c>
      <c r="D2182" s="23" t="s">
        <v>4768</v>
      </c>
      <c r="E2182" s="24">
        <v>0.95099999999999996</v>
      </c>
      <c r="F2182" s="25" t="s">
        <v>4769</v>
      </c>
      <c r="G2182" s="26" t="s">
        <v>4770</v>
      </c>
      <c r="H2182" s="25">
        <v>2005</v>
      </c>
      <c r="I2182" s="27">
        <v>0.5</v>
      </c>
      <c r="J2182" s="27">
        <v>4600</v>
      </c>
      <c r="K2182" s="28">
        <f t="shared" ref="K2182:K2230" si="98">ROUND(J2182/0.35,-1)</f>
        <v>13140</v>
      </c>
      <c r="N2182" s="28">
        <f t="shared" ref="N2182:N2230" si="99">SUM(I2182+M2182)</f>
        <v>0.5</v>
      </c>
    </row>
    <row r="2183" spans="1:19" x14ac:dyDescent="0.2">
      <c r="A2183" s="24">
        <v>713</v>
      </c>
      <c r="C2183" s="68">
        <v>43060</v>
      </c>
      <c r="D2183" s="23" t="s">
        <v>1966</v>
      </c>
      <c r="E2183" s="24">
        <v>9.5350000000000001</v>
      </c>
      <c r="F2183" s="25" t="s">
        <v>1978</v>
      </c>
      <c r="G2183" s="26" t="s">
        <v>3496</v>
      </c>
      <c r="H2183" s="25">
        <v>1100</v>
      </c>
      <c r="I2183" s="27">
        <v>0.5</v>
      </c>
      <c r="J2183" s="27">
        <v>10510</v>
      </c>
      <c r="K2183" s="28">
        <f t="shared" si="98"/>
        <v>30030</v>
      </c>
      <c r="L2183" s="29">
        <v>30000</v>
      </c>
      <c r="M2183" s="29">
        <v>120</v>
      </c>
      <c r="N2183" s="28">
        <f t="shared" si="99"/>
        <v>120.5</v>
      </c>
    </row>
    <row r="2184" spans="1:19" x14ac:dyDescent="0.2">
      <c r="A2184" s="24">
        <v>714</v>
      </c>
      <c r="C2184" s="68">
        <v>43060</v>
      </c>
      <c r="D2184" s="23" t="s">
        <v>4771</v>
      </c>
      <c r="E2184" s="24">
        <v>0.13769999999999999</v>
      </c>
      <c r="F2184" s="25" t="s">
        <v>4773</v>
      </c>
      <c r="G2184" s="26" t="s">
        <v>4774</v>
      </c>
      <c r="H2184" s="25">
        <v>1190</v>
      </c>
      <c r="I2184" s="27">
        <v>1</v>
      </c>
      <c r="J2184" s="27">
        <v>11790</v>
      </c>
      <c r="K2184" s="28">
        <f t="shared" si="98"/>
        <v>33690</v>
      </c>
      <c r="L2184" s="29">
        <v>50000</v>
      </c>
      <c r="M2184" s="29">
        <v>200</v>
      </c>
      <c r="N2184" s="28">
        <f t="shared" si="99"/>
        <v>201</v>
      </c>
    </row>
    <row r="2185" spans="1:19" x14ac:dyDescent="0.2">
      <c r="D2185" s="23" t="s">
        <v>4772</v>
      </c>
      <c r="E2185" s="24">
        <v>0.13769999999999999</v>
      </c>
      <c r="F2185" s="25" t="s">
        <v>129</v>
      </c>
      <c r="G2185" s="26" t="s">
        <v>129</v>
      </c>
      <c r="K2185" s="28">
        <f t="shared" si="98"/>
        <v>0</v>
      </c>
      <c r="N2185" s="28">
        <f t="shared" si="99"/>
        <v>0</v>
      </c>
    </row>
    <row r="2186" spans="1:19" x14ac:dyDescent="0.2">
      <c r="A2186" s="24" t="s">
        <v>4775</v>
      </c>
      <c r="C2186" s="68">
        <v>43060</v>
      </c>
      <c r="D2186" s="23" t="s">
        <v>4649</v>
      </c>
      <c r="E2186" s="24">
        <v>7.9100000000000004E-2</v>
      </c>
      <c r="F2186" s="25" t="s">
        <v>4651</v>
      </c>
      <c r="G2186" s="26" t="s">
        <v>4776</v>
      </c>
      <c r="H2186" s="25">
        <v>1150</v>
      </c>
      <c r="I2186" s="27">
        <v>0.5</v>
      </c>
      <c r="J2186" s="27">
        <v>710</v>
      </c>
      <c r="K2186" s="28">
        <f t="shared" si="98"/>
        <v>2030</v>
      </c>
      <c r="N2186" s="28">
        <f t="shared" si="99"/>
        <v>0.5</v>
      </c>
    </row>
    <row r="2187" spans="1:19" x14ac:dyDescent="0.2">
      <c r="A2187" s="24">
        <v>715</v>
      </c>
      <c r="C2187" s="68">
        <v>43060</v>
      </c>
      <c r="D2187" s="23" t="s">
        <v>3804</v>
      </c>
      <c r="E2187" s="24">
        <v>0.17649999999999999</v>
      </c>
      <c r="F2187" s="25" t="s">
        <v>4777</v>
      </c>
      <c r="G2187" s="26" t="s">
        <v>4778</v>
      </c>
      <c r="H2187" s="25">
        <v>3010</v>
      </c>
      <c r="I2187" s="27">
        <v>0.5</v>
      </c>
      <c r="J2187" s="27">
        <v>13830</v>
      </c>
      <c r="K2187" s="28">
        <f t="shared" si="98"/>
        <v>39510</v>
      </c>
      <c r="L2187" s="29">
        <v>19250</v>
      </c>
      <c r="M2187" s="29">
        <v>77</v>
      </c>
      <c r="N2187" s="28">
        <f t="shared" si="99"/>
        <v>77.5</v>
      </c>
    </row>
    <row r="2188" spans="1:19" x14ac:dyDescent="0.2">
      <c r="A2188" s="24">
        <v>716</v>
      </c>
      <c r="C2188" s="68">
        <v>43060</v>
      </c>
      <c r="D2188" s="23" t="s">
        <v>4779</v>
      </c>
      <c r="E2188" s="24">
        <v>0.56200000000000006</v>
      </c>
      <c r="F2188" s="25" t="s">
        <v>4780</v>
      </c>
      <c r="G2188" s="26" t="s">
        <v>4781</v>
      </c>
      <c r="H2188" s="25">
        <v>1090</v>
      </c>
      <c r="I2188" s="27">
        <v>0.5</v>
      </c>
      <c r="J2188" s="27">
        <v>29800</v>
      </c>
      <c r="K2188" s="28">
        <f t="shared" si="98"/>
        <v>85140</v>
      </c>
      <c r="L2188" s="29">
        <v>125000</v>
      </c>
      <c r="M2188" s="29">
        <v>500</v>
      </c>
      <c r="N2188" s="28">
        <f t="shared" si="99"/>
        <v>500.5</v>
      </c>
    </row>
    <row r="2189" spans="1:19" x14ac:dyDescent="0.2">
      <c r="A2189" s="24" t="s">
        <v>4782</v>
      </c>
      <c r="C2189" s="68">
        <v>43060</v>
      </c>
      <c r="D2189" s="23" t="s">
        <v>4783</v>
      </c>
      <c r="E2189" s="24" t="s">
        <v>4784</v>
      </c>
      <c r="F2189" s="25" t="s">
        <v>4785</v>
      </c>
      <c r="G2189" s="26" t="s">
        <v>4786</v>
      </c>
      <c r="H2189" s="25">
        <v>3010</v>
      </c>
      <c r="I2189" s="27">
        <v>0.5</v>
      </c>
      <c r="J2189" s="27">
        <v>47730</v>
      </c>
      <c r="K2189" s="28">
        <f t="shared" si="98"/>
        <v>136370</v>
      </c>
      <c r="N2189" s="28">
        <f t="shared" si="99"/>
        <v>0.5</v>
      </c>
    </row>
    <row r="2190" spans="1:19" x14ac:dyDescent="0.2">
      <c r="A2190" s="24" t="s">
        <v>4787</v>
      </c>
      <c r="C2190" s="68">
        <v>43060</v>
      </c>
      <c r="D2190" s="23" t="s">
        <v>4783</v>
      </c>
      <c r="E2190" s="24" t="s">
        <v>4784</v>
      </c>
      <c r="F2190" s="25" t="s">
        <v>4786</v>
      </c>
      <c r="G2190" s="26" t="s">
        <v>4788</v>
      </c>
      <c r="H2190" s="25">
        <v>3010</v>
      </c>
      <c r="I2190" s="27">
        <v>0.5</v>
      </c>
      <c r="J2190" s="27">
        <v>47730</v>
      </c>
      <c r="K2190" s="28">
        <f t="shared" si="98"/>
        <v>136370</v>
      </c>
      <c r="N2190" s="28">
        <f t="shared" si="99"/>
        <v>0.5</v>
      </c>
    </row>
    <row r="2191" spans="1:19" x14ac:dyDescent="0.2">
      <c r="A2191" s="24">
        <v>717</v>
      </c>
      <c r="C2191" s="68">
        <v>43060</v>
      </c>
      <c r="D2191" s="23" t="s">
        <v>4789</v>
      </c>
      <c r="E2191" s="24">
        <v>1.8362000000000001</v>
      </c>
      <c r="F2191" s="25" t="s">
        <v>4790</v>
      </c>
      <c r="G2191" s="26" t="s">
        <v>4791</v>
      </c>
      <c r="H2191" s="25">
        <v>3010</v>
      </c>
      <c r="I2191" s="27">
        <v>0.5</v>
      </c>
      <c r="J2191" s="27">
        <v>103900</v>
      </c>
      <c r="K2191" s="28">
        <f t="shared" si="98"/>
        <v>296860</v>
      </c>
      <c r="L2191" s="29">
        <v>315000</v>
      </c>
      <c r="M2191" s="29">
        <v>1260</v>
      </c>
      <c r="N2191" s="28">
        <f t="shared" si="99"/>
        <v>1260.5</v>
      </c>
    </row>
    <row r="2192" spans="1:19" x14ac:dyDescent="0.2">
      <c r="A2192" s="24" t="s">
        <v>4792</v>
      </c>
      <c r="C2192" s="68">
        <v>43061</v>
      </c>
      <c r="D2192" s="23" t="s">
        <v>4793</v>
      </c>
      <c r="E2192" s="24">
        <v>2.64</v>
      </c>
      <c r="F2192" s="25" t="s">
        <v>4794</v>
      </c>
      <c r="G2192" s="26" t="s">
        <v>4795</v>
      </c>
      <c r="H2192" s="25">
        <v>3010</v>
      </c>
      <c r="I2192" s="27">
        <v>0.5</v>
      </c>
      <c r="J2192" s="27">
        <v>119940</v>
      </c>
      <c r="K2192" s="28">
        <f t="shared" si="98"/>
        <v>342690</v>
      </c>
      <c r="N2192" s="28">
        <f t="shared" si="99"/>
        <v>0.5</v>
      </c>
    </row>
    <row r="2193" spans="1:15" x14ac:dyDescent="0.2">
      <c r="A2193" s="24">
        <v>719</v>
      </c>
      <c r="C2193" s="68">
        <v>43061</v>
      </c>
      <c r="D2193" s="23" t="s">
        <v>4796</v>
      </c>
      <c r="E2193" s="24">
        <v>0.17560000000000001</v>
      </c>
      <c r="F2193" s="25" t="s">
        <v>4797</v>
      </c>
      <c r="G2193" s="26" t="s">
        <v>4798</v>
      </c>
      <c r="H2193" s="25">
        <v>2050</v>
      </c>
      <c r="I2193" s="27">
        <v>0.5</v>
      </c>
      <c r="J2193" s="27">
        <v>14390</v>
      </c>
      <c r="K2193" s="28">
        <f t="shared" si="98"/>
        <v>41110</v>
      </c>
      <c r="L2193" s="29">
        <v>25000</v>
      </c>
      <c r="M2193" s="29">
        <v>100</v>
      </c>
      <c r="N2193" s="28">
        <f t="shared" si="99"/>
        <v>100.5</v>
      </c>
    </row>
    <row r="2194" spans="1:15" x14ac:dyDescent="0.2">
      <c r="A2194" s="24">
        <v>720</v>
      </c>
      <c r="C2194" s="68">
        <v>43061</v>
      </c>
      <c r="D2194" s="23" t="s">
        <v>4801</v>
      </c>
      <c r="E2194" s="24">
        <v>79</v>
      </c>
      <c r="F2194" s="25" t="s">
        <v>4808</v>
      </c>
      <c r="G2194" s="26" t="s">
        <v>4809</v>
      </c>
      <c r="H2194" s="25">
        <v>1180</v>
      </c>
      <c r="I2194" s="27">
        <v>3.5</v>
      </c>
      <c r="J2194" s="27">
        <v>549790</v>
      </c>
      <c r="K2194" s="28">
        <f t="shared" si="98"/>
        <v>1570830</v>
      </c>
      <c r="L2194" s="29">
        <v>1871674</v>
      </c>
      <c r="M2194" s="29">
        <v>7486.68</v>
      </c>
      <c r="N2194" s="28">
        <f t="shared" si="99"/>
        <v>7490.18</v>
      </c>
      <c r="O2194" s="107"/>
    </row>
    <row r="2195" spans="1:15" x14ac:dyDescent="0.2">
      <c r="D2195" s="23" t="s">
        <v>4802</v>
      </c>
      <c r="E2195" s="24">
        <v>1</v>
      </c>
      <c r="F2195" s="25" t="s">
        <v>129</v>
      </c>
      <c r="G2195" s="26" t="s">
        <v>129</v>
      </c>
      <c r="K2195" s="28">
        <f t="shared" si="98"/>
        <v>0</v>
      </c>
      <c r="N2195" s="28">
        <f t="shared" si="99"/>
        <v>0</v>
      </c>
      <c r="O2195" s="107"/>
    </row>
    <row r="2196" spans="1:15" x14ac:dyDescent="0.2">
      <c r="D2196" s="23" t="s">
        <v>4803</v>
      </c>
      <c r="E2196" s="24">
        <v>80</v>
      </c>
      <c r="F2196" s="25" t="s">
        <v>129</v>
      </c>
      <c r="G2196" s="26" t="s">
        <v>129</v>
      </c>
      <c r="K2196" s="28">
        <f t="shared" si="98"/>
        <v>0</v>
      </c>
      <c r="N2196" s="28">
        <f t="shared" si="99"/>
        <v>0</v>
      </c>
      <c r="O2196" s="107"/>
    </row>
    <row r="2197" spans="1:15" x14ac:dyDescent="0.2">
      <c r="D2197" s="23" t="s">
        <v>4804</v>
      </c>
      <c r="E2197" s="24">
        <v>40</v>
      </c>
      <c r="F2197" s="25" t="s">
        <v>129</v>
      </c>
      <c r="G2197" s="26" t="s">
        <v>129</v>
      </c>
      <c r="K2197" s="28">
        <f t="shared" si="98"/>
        <v>0</v>
      </c>
      <c r="N2197" s="28">
        <f t="shared" si="99"/>
        <v>0</v>
      </c>
      <c r="O2197" s="107"/>
    </row>
    <row r="2198" spans="1:15" x14ac:dyDescent="0.2">
      <c r="D2198" s="23" t="s">
        <v>4805</v>
      </c>
      <c r="E2198" s="24">
        <v>40</v>
      </c>
      <c r="F2198" s="25" t="s">
        <v>129</v>
      </c>
      <c r="G2198" s="26" t="s">
        <v>129</v>
      </c>
      <c r="K2198" s="28">
        <f t="shared" si="98"/>
        <v>0</v>
      </c>
      <c r="N2198" s="28">
        <f t="shared" si="99"/>
        <v>0</v>
      </c>
      <c r="O2198" s="107"/>
    </row>
    <row r="2199" spans="1:15" x14ac:dyDescent="0.2">
      <c r="D2199" s="23" t="s">
        <v>4806</v>
      </c>
      <c r="E2199" s="24">
        <v>5</v>
      </c>
      <c r="F2199" s="25" t="s">
        <v>129</v>
      </c>
      <c r="G2199" s="26" t="s">
        <v>129</v>
      </c>
      <c r="K2199" s="28">
        <f t="shared" si="98"/>
        <v>0</v>
      </c>
      <c r="N2199" s="28">
        <f t="shared" si="99"/>
        <v>0</v>
      </c>
      <c r="O2199" s="107"/>
    </row>
    <row r="2200" spans="1:15" x14ac:dyDescent="0.2">
      <c r="D2200" s="23" t="s">
        <v>4807</v>
      </c>
      <c r="E2200" s="24">
        <v>35</v>
      </c>
      <c r="F2200" s="25" t="s">
        <v>129</v>
      </c>
      <c r="G2200" s="26" t="s">
        <v>129</v>
      </c>
      <c r="K2200" s="28">
        <f t="shared" si="98"/>
        <v>0</v>
      </c>
      <c r="N2200" s="28">
        <f t="shared" si="99"/>
        <v>0</v>
      </c>
      <c r="O2200" s="107"/>
    </row>
    <row r="2201" spans="1:15" x14ac:dyDescent="0.2">
      <c r="A2201" s="24">
        <v>721</v>
      </c>
      <c r="C2201" s="68">
        <v>43061</v>
      </c>
      <c r="D2201" s="23" t="s">
        <v>4799</v>
      </c>
      <c r="E2201" s="24">
        <v>26.465</v>
      </c>
      <c r="F2201" s="25" t="s">
        <v>4800</v>
      </c>
      <c r="G2201" s="26" t="s">
        <v>2302</v>
      </c>
      <c r="H2201" s="25">
        <v>1040</v>
      </c>
      <c r="I2201" s="27">
        <v>0.5</v>
      </c>
      <c r="J2201" s="27">
        <v>36360</v>
      </c>
      <c r="K2201" s="28">
        <f t="shared" si="98"/>
        <v>103890</v>
      </c>
      <c r="L2201" s="29">
        <v>87318</v>
      </c>
      <c r="M2201" s="29">
        <v>349.6</v>
      </c>
      <c r="N2201" s="28">
        <f t="shared" si="99"/>
        <v>350.1</v>
      </c>
    </row>
    <row r="2202" spans="1:15" x14ac:dyDescent="0.2">
      <c r="A2202" s="24">
        <v>718</v>
      </c>
      <c r="C2202" s="68">
        <v>43061</v>
      </c>
      <c r="D2202" s="23" t="s">
        <v>4810</v>
      </c>
      <c r="E2202" s="24">
        <v>0.46870000000000001</v>
      </c>
      <c r="F2202" s="25" t="s">
        <v>4811</v>
      </c>
      <c r="G2202" s="26" t="s">
        <v>4812</v>
      </c>
      <c r="H2202" s="25">
        <v>2050</v>
      </c>
      <c r="I2202" s="27">
        <v>0.5</v>
      </c>
      <c r="J2202" s="27">
        <v>11280</v>
      </c>
      <c r="K2202" s="28">
        <f t="shared" si="98"/>
        <v>32230</v>
      </c>
      <c r="L2202" s="29">
        <v>28000</v>
      </c>
      <c r="M2202" s="29">
        <v>112</v>
      </c>
      <c r="N2202" s="28">
        <f t="shared" si="99"/>
        <v>112.5</v>
      </c>
    </row>
    <row r="2203" spans="1:15" s="41" customFormat="1" x14ac:dyDescent="0.2">
      <c r="A2203" s="40">
        <v>722</v>
      </c>
      <c r="B2203" s="38"/>
      <c r="C2203" s="70">
        <v>43061</v>
      </c>
      <c r="D2203" s="39" t="s">
        <v>4813</v>
      </c>
      <c r="E2203" s="40" t="s">
        <v>636</v>
      </c>
      <c r="F2203" s="41" t="s">
        <v>4814</v>
      </c>
      <c r="G2203" s="42" t="s">
        <v>4815</v>
      </c>
      <c r="H2203" s="41">
        <v>1140</v>
      </c>
      <c r="I2203" s="43">
        <v>0.5</v>
      </c>
      <c r="J2203" s="43">
        <v>2210</v>
      </c>
      <c r="K2203" s="44">
        <f t="shared" si="98"/>
        <v>6310</v>
      </c>
      <c r="L2203" s="45">
        <v>4330</v>
      </c>
      <c r="M2203" s="45">
        <v>17.5</v>
      </c>
      <c r="N2203" s="44">
        <f t="shared" si="99"/>
        <v>18</v>
      </c>
      <c r="O2203" s="37"/>
    </row>
    <row r="2204" spans="1:15" x14ac:dyDescent="0.2">
      <c r="N2204" s="28">
        <f>SUM(N2182:N2203)</f>
        <v>10233.780000000001</v>
      </c>
      <c r="O2204" s="62">
        <v>65348</v>
      </c>
    </row>
    <row r="2206" spans="1:15" x14ac:dyDescent="0.2">
      <c r="A2206" s="24">
        <v>723</v>
      </c>
      <c r="C2206" s="68">
        <v>43061</v>
      </c>
      <c r="D2206" s="23" t="s">
        <v>4816</v>
      </c>
      <c r="E2206" s="24">
        <v>16.545000000000002</v>
      </c>
      <c r="F2206" s="25" t="s">
        <v>4818</v>
      </c>
      <c r="G2206" s="26" t="s">
        <v>4819</v>
      </c>
      <c r="H2206" s="25">
        <v>1220</v>
      </c>
      <c r="I2206" s="27">
        <v>1</v>
      </c>
      <c r="J2206" s="27">
        <v>50810</v>
      </c>
      <c r="K2206" s="28">
        <f t="shared" si="98"/>
        <v>145170</v>
      </c>
      <c r="L2206" s="29">
        <v>260000</v>
      </c>
      <c r="M2206" s="29">
        <v>1040</v>
      </c>
      <c r="N2206" s="28">
        <f t="shared" si="99"/>
        <v>1041</v>
      </c>
    </row>
    <row r="2207" spans="1:15" x14ac:dyDescent="0.2">
      <c r="D2207" s="23" t="s">
        <v>4817</v>
      </c>
      <c r="E2207" s="24">
        <v>6.0999999999999999E-2</v>
      </c>
      <c r="F2207" s="25" t="s">
        <v>129</v>
      </c>
      <c r="G2207" s="26" t="s">
        <v>129</v>
      </c>
      <c r="K2207" s="28">
        <f t="shared" si="98"/>
        <v>0</v>
      </c>
      <c r="N2207" s="28">
        <f t="shared" si="99"/>
        <v>0</v>
      </c>
    </row>
    <row r="2208" spans="1:15" x14ac:dyDescent="0.2">
      <c r="A2208" s="24">
        <v>724</v>
      </c>
      <c r="C2208" s="68">
        <v>43061</v>
      </c>
      <c r="D2208" s="23" t="s">
        <v>4820</v>
      </c>
      <c r="E2208" s="24">
        <v>0.16639999999999999</v>
      </c>
      <c r="F2208" s="25" t="s">
        <v>4821</v>
      </c>
      <c r="G2208" s="26" t="s">
        <v>4822</v>
      </c>
      <c r="H2208" s="25">
        <v>3010</v>
      </c>
      <c r="I2208" s="27">
        <v>0.5</v>
      </c>
      <c r="J2208" s="27">
        <v>14560</v>
      </c>
      <c r="K2208" s="28">
        <f t="shared" si="98"/>
        <v>41600</v>
      </c>
      <c r="L2208" s="29">
        <v>16000</v>
      </c>
      <c r="M2208" s="29">
        <v>64</v>
      </c>
      <c r="N2208" s="28">
        <f t="shared" si="99"/>
        <v>64.5</v>
      </c>
    </row>
    <row r="2209" spans="1:15" x14ac:dyDescent="0.2">
      <c r="A2209" s="24">
        <v>725</v>
      </c>
      <c r="C2209" s="68">
        <v>43061</v>
      </c>
      <c r="D2209" s="23" t="s">
        <v>4823</v>
      </c>
      <c r="E2209" s="24">
        <v>28.98</v>
      </c>
      <c r="F2209" s="25" t="s">
        <v>3245</v>
      </c>
      <c r="G2209" s="26" t="s">
        <v>4826</v>
      </c>
      <c r="H2209" s="25">
        <v>1100</v>
      </c>
      <c r="I2209" s="27">
        <v>2</v>
      </c>
      <c r="J2209" s="27">
        <v>54550</v>
      </c>
      <c r="K2209" s="28">
        <f t="shared" si="98"/>
        <v>155860</v>
      </c>
      <c r="L2209" s="29">
        <v>327450</v>
      </c>
      <c r="M2209" s="29">
        <v>1310</v>
      </c>
      <c r="N2209" s="28">
        <f t="shared" si="99"/>
        <v>1312</v>
      </c>
    </row>
    <row r="2210" spans="1:15" x14ac:dyDescent="0.2">
      <c r="D2210" s="23" t="s">
        <v>4219</v>
      </c>
      <c r="E2210" s="24">
        <v>71.162999999999997</v>
      </c>
      <c r="F2210" s="25" t="s">
        <v>129</v>
      </c>
      <c r="G2210" s="26" t="s">
        <v>129</v>
      </c>
      <c r="K2210" s="28">
        <f t="shared" si="98"/>
        <v>0</v>
      </c>
      <c r="N2210" s="28">
        <f t="shared" si="99"/>
        <v>0</v>
      </c>
    </row>
    <row r="2211" spans="1:15" x14ac:dyDescent="0.2">
      <c r="D2211" s="23" t="s">
        <v>4824</v>
      </c>
      <c r="E2211" s="24">
        <v>50.4</v>
      </c>
      <c r="F2211" s="25" t="s">
        <v>129</v>
      </c>
      <c r="G2211" s="26" t="s">
        <v>129</v>
      </c>
      <c r="K2211" s="28">
        <f t="shared" si="98"/>
        <v>0</v>
      </c>
      <c r="N2211" s="28">
        <f t="shared" si="99"/>
        <v>0</v>
      </c>
    </row>
    <row r="2212" spans="1:15" x14ac:dyDescent="0.2">
      <c r="D2212" s="23" t="s">
        <v>4825</v>
      </c>
      <c r="E2212" s="24">
        <v>14</v>
      </c>
      <c r="F2212" s="25" t="s">
        <v>129</v>
      </c>
      <c r="G2212" s="26" t="s">
        <v>129</v>
      </c>
      <c r="K2212" s="28">
        <f t="shared" si="98"/>
        <v>0</v>
      </c>
      <c r="N2212" s="28">
        <f t="shared" si="99"/>
        <v>0</v>
      </c>
    </row>
    <row r="2213" spans="1:15" x14ac:dyDescent="0.2">
      <c r="A2213" s="24" t="s">
        <v>4827</v>
      </c>
      <c r="C2213" s="68">
        <v>43066</v>
      </c>
      <c r="D2213" s="23" t="s">
        <v>4828</v>
      </c>
      <c r="E2213" s="24">
        <v>12.9</v>
      </c>
      <c r="F2213" s="25" t="s">
        <v>4829</v>
      </c>
      <c r="G2213" s="26" t="s">
        <v>4830</v>
      </c>
      <c r="H2213" s="25">
        <v>1150</v>
      </c>
      <c r="I2213" s="27">
        <v>0.5</v>
      </c>
      <c r="J2213" s="27">
        <v>15690</v>
      </c>
      <c r="K2213" s="28">
        <f t="shared" si="98"/>
        <v>44830</v>
      </c>
      <c r="N2213" s="28">
        <f t="shared" si="99"/>
        <v>0.5</v>
      </c>
    </row>
    <row r="2214" spans="1:15" x14ac:dyDescent="0.2">
      <c r="A2214" s="24" t="s">
        <v>4831</v>
      </c>
      <c r="C2214" s="68">
        <v>43066</v>
      </c>
      <c r="D2214" s="23" t="s">
        <v>4828</v>
      </c>
      <c r="E2214" s="24">
        <v>16.100000000000001</v>
      </c>
      <c r="F2214" s="25" t="s">
        <v>4829</v>
      </c>
      <c r="G2214" s="25" t="s">
        <v>4829</v>
      </c>
      <c r="H2214" s="25">
        <v>1150</v>
      </c>
      <c r="I2214" s="27">
        <v>0.5</v>
      </c>
      <c r="J2214" s="27">
        <v>19590</v>
      </c>
      <c r="K2214" s="28">
        <f t="shared" si="98"/>
        <v>55970</v>
      </c>
      <c r="N2214" s="28">
        <f t="shared" si="99"/>
        <v>0.5</v>
      </c>
    </row>
    <row r="2215" spans="1:15" x14ac:dyDescent="0.2">
      <c r="A2215" s="24" t="s">
        <v>4832</v>
      </c>
      <c r="C2215" s="68">
        <v>43066</v>
      </c>
      <c r="D2215" s="23" t="s">
        <v>4833</v>
      </c>
      <c r="E2215" s="24" t="s">
        <v>975</v>
      </c>
      <c r="F2215" s="25" t="s">
        <v>4837</v>
      </c>
      <c r="G2215" s="26" t="s">
        <v>4838</v>
      </c>
      <c r="H2215" s="25">
        <v>1060</v>
      </c>
      <c r="I2215" s="27">
        <v>1.5</v>
      </c>
      <c r="J2215" s="27">
        <v>0</v>
      </c>
      <c r="N2215" s="28">
        <f t="shared" si="99"/>
        <v>1.5</v>
      </c>
    </row>
    <row r="2216" spans="1:15" x14ac:dyDescent="0.2">
      <c r="D2216" s="23" t="s">
        <v>4834</v>
      </c>
      <c r="E2216" s="24" t="s">
        <v>4836</v>
      </c>
      <c r="F2216" s="25" t="s">
        <v>129</v>
      </c>
      <c r="G2216" s="26" t="s">
        <v>129</v>
      </c>
      <c r="H2216" s="25">
        <v>1200</v>
      </c>
      <c r="K2216" s="28">
        <f t="shared" si="98"/>
        <v>0</v>
      </c>
      <c r="N2216" s="28">
        <f t="shared" si="99"/>
        <v>0</v>
      </c>
    </row>
    <row r="2217" spans="1:15" x14ac:dyDescent="0.2">
      <c r="D2217" s="23" t="s">
        <v>4835</v>
      </c>
      <c r="E2217" s="24" t="s">
        <v>4836</v>
      </c>
      <c r="F2217" s="25" t="s">
        <v>129</v>
      </c>
      <c r="G2217" s="26" t="s">
        <v>129</v>
      </c>
      <c r="H2217" s="25">
        <v>1070</v>
      </c>
      <c r="K2217" s="28">
        <f t="shared" si="98"/>
        <v>0</v>
      </c>
      <c r="N2217" s="28">
        <f t="shared" si="99"/>
        <v>0</v>
      </c>
    </row>
    <row r="2218" spans="1:15" x14ac:dyDescent="0.2">
      <c r="A2218" s="24" t="s">
        <v>4839</v>
      </c>
      <c r="C2218" s="68">
        <v>43066</v>
      </c>
      <c r="D2218" s="23" t="s">
        <v>3982</v>
      </c>
      <c r="E2218" s="24">
        <v>8.5909999999999993</v>
      </c>
      <c r="F2218" s="25" t="s">
        <v>4840</v>
      </c>
      <c r="G2218" s="26" t="s">
        <v>4841</v>
      </c>
      <c r="H2218" s="25">
        <v>1060</v>
      </c>
      <c r="I2218" s="27">
        <v>0.5</v>
      </c>
      <c r="J2218" s="27">
        <v>481320</v>
      </c>
      <c r="K2218" s="28">
        <f t="shared" si="98"/>
        <v>1375200</v>
      </c>
      <c r="N2218" s="28">
        <f t="shared" si="99"/>
        <v>0.5</v>
      </c>
    </row>
    <row r="2219" spans="1:15" x14ac:dyDescent="0.2">
      <c r="A2219" s="24">
        <v>726</v>
      </c>
      <c r="C2219" s="68">
        <v>43067</v>
      </c>
      <c r="D2219" s="23" t="s">
        <v>4842</v>
      </c>
      <c r="E2219" s="24">
        <v>0.16969999999999999</v>
      </c>
      <c r="F2219" s="25" t="s">
        <v>4844</v>
      </c>
      <c r="G2219" s="26" t="s">
        <v>4845</v>
      </c>
      <c r="H2219" s="25">
        <v>1140</v>
      </c>
      <c r="I2219" s="27">
        <v>1</v>
      </c>
      <c r="J2219" s="27">
        <v>27550</v>
      </c>
      <c r="K2219" s="28">
        <f t="shared" si="98"/>
        <v>78710</v>
      </c>
      <c r="L2219" s="29">
        <v>48000</v>
      </c>
      <c r="M2219" s="29">
        <v>192</v>
      </c>
      <c r="N2219" s="28">
        <f t="shared" si="99"/>
        <v>193</v>
      </c>
    </row>
    <row r="2220" spans="1:15" s="41" customFormat="1" x14ac:dyDescent="0.2">
      <c r="A2220" s="40"/>
      <c r="B2220" s="38"/>
      <c r="C2220" s="70"/>
      <c r="D2220" s="39" t="s">
        <v>4843</v>
      </c>
      <c r="E2220" s="40">
        <v>0.34899999999999998</v>
      </c>
      <c r="F2220" s="41" t="s">
        <v>129</v>
      </c>
      <c r="G2220" s="42" t="s">
        <v>129</v>
      </c>
      <c r="I2220" s="43"/>
      <c r="J2220" s="43"/>
      <c r="K2220" s="44">
        <f t="shared" si="98"/>
        <v>0</v>
      </c>
      <c r="L2220" s="45"/>
      <c r="M2220" s="45"/>
      <c r="N2220" s="44">
        <f t="shared" si="99"/>
        <v>0</v>
      </c>
      <c r="O2220" s="37"/>
    </row>
    <row r="2221" spans="1:15" x14ac:dyDescent="0.2">
      <c r="N2221" s="28">
        <f>SUM(N2206:N2220)</f>
        <v>2613.5</v>
      </c>
      <c r="O2221" s="62">
        <v>65376</v>
      </c>
    </row>
    <row r="2223" spans="1:15" x14ac:dyDescent="0.2">
      <c r="A2223" s="24">
        <v>727</v>
      </c>
      <c r="C2223" s="68">
        <v>43067</v>
      </c>
      <c r="D2223" s="23" t="s">
        <v>4847</v>
      </c>
      <c r="E2223" s="24">
        <v>12.24</v>
      </c>
      <c r="F2223" s="25" t="s">
        <v>4848</v>
      </c>
      <c r="G2223" s="26" t="s">
        <v>4849</v>
      </c>
      <c r="H2223" s="25">
        <v>1070</v>
      </c>
      <c r="I2223" s="27">
        <v>0.5</v>
      </c>
      <c r="J2223" s="27">
        <v>14470</v>
      </c>
      <c r="K2223" s="28">
        <f t="shared" si="98"/>
        <v>41340</v>
      </c>
      <c r="L2223" s="29">
        <v>38000</v>
      </c>
      <c r="M2223" s="29">
        <v>152</v>
      </c>
      <c r="N2223" s="28">
        <f t="shared" si="99"/>
        <v>152.5</v>
      </c>
    </row>
    <row r="2224" spans="1:15" x14ac:dyDescent="0.2">
      <c r="A2224" s="24" t="s">
        <v>4767</v>
      </c>
      <c r="C2224" s="68">
        <v>43067</v>
      </c>
      <c r="D2224" s="23" t="s">
        <v>4850</v>
      </c>
      <c r="E2224" s="24">
        <v>3</v>
      </c>
      <c r="F2224" s="25" t="s">
        <v>4851</v>
      </c>
      <c r="G2224" s="26" t="s">
        <v>4852</v>
      </c>
      <c r="H2224" s="25">
        <v>1050</v>
      </c>
      <c r="I2224" s="27">
        <v>0.5</v>
      </c>
      <c r="J2224" s="27">
        <v>4730</v>
      </c>
      <c r="K2224" s="28">
        <f t="shared" si="98"/>
        <v>13510</v>
      </c>
      <c r="N2224" s="28">
        <f t="shared" si="99"/>
        <v>0.5</v>
      </c>
    </row>
    <row r="2225" spans="1:16" x14ac:dyDescent="0.2">
      <c r="A2225" s="24" t="s">
        <v>4853</v>
      </c>
      <c r="C2225" s="68">
        <v>43067</v>
      </c>
      <c r="D2225" s="23" t="s">
        <v>4850</v>
      </c>
      <c r="E2225" s="24">
        <v>23.5</v>
      </c>
      <c r="F2225" s="25" t="s">
        <v>4851</v>
      </c>
      <c r="G2225" s="26" t="s">
        <v>4854</v>
      </c>
      <c r="H2225" s="25">
        <v>1050</v>
      </c>
      <c r="I2225" s="27">
        <v>0.5</v>
      </c>
      <c r="J2225" s="27">
        <v>34170</v>
      </c>
      <c r="K2225" s="28">
        <f t="shared" si="98"/>
        <v>97630</v>
      </c>
      <c r="N2225" s="28">
        <f t="shared" si="99"/>
        <v>0.5</v>
      </c>
    </row>
    <row r="2226" spans="1:16" x14ac:dyDescent="0.2">
      <c r="A2226" s="24" t="s">
        <v>4855</v>
      </c>
      <c r="C2226" s="68">
        <v>43067</v>
      </c>
      <c r="D2226" s="23" t="s">
        <v>4850</v>
      </c>
      <c r="E2226" s="24">
        <v>19.079000000000001</v>
      </c>
      <c r="F2226" s="25" t="s">
        <v>4851</v>
      </c>
      <c r="G2226" s="26" t="s">
        <v>4856</v>
      </c>
      <c r="H2226" s="25">
        <v>1050</v>
      </c>
      <c r="I2226" s="27">
        <v>0.5</v>
      </c>
      <c r="J2226" s="27">
        <v>27740</v>
      </c>
      <c r="K2226" s="28">
        <f t="shared" si="98"/>
        <v>79260</v>
      </c>
      <c r="N2226" s="28">
        <f t="shared" si="99"/>
        <v>0.5</v>
      </c>
    </row>
    <row r="2227" spans="1:16" x14ac:dyDescent="0.2">
      <c r="A2227" s="24">
        <v>728</v>
      </c>
      <c r="C2227" s="68">
        <v>43067</v>
      </c>
      <c r="D2227" s="23" t="s">
        <v>4857</v>
      </c>
      <c r="E2227" s="24">
        <v>21</v>
      </c>
      <c r="F2227" s="25" t="s">
        <v>4858</v>
      </c>
      <c r="G2227" s="26" t="s">
        <v>4859</v>
      </c>
      <c r="H2227" s="25">
        <v>1120</v>
      </c>
      <c r="I2227" s="27">
        <v>0.5</v>
      </c>
      <c r="J2227" s="27">
        <v>48720</v>
      </c>
      <c r="K2227" s="28">
        <f t="shared" si="98"/>
        <v>139200</v>
      </c>
      <c r="L2227" s="29">
        <v>136500</v>
      </c>
      <c r="M2227" s="29">
        <v>546</v>
      </c>
      <c r="N2227" s="28">
        <f t="shared" si="99"/>
        <v>546.5</v>
      </c>
    </row>
    <row r="2228" spans="1:16" x14ac:dyDescent="0.2">
      <c r="A2228" s="24" t="s">
        <v>4860</v>
      </c>
      <c r="C2228" s="68">
        <v>43067</v>
      </c>
      <c r="D2228" s="23" t="s">
        <v>4857</v>
      </c>
      <c r="E2228" s="24">
        <v>4.3710000000000004</v>
      </c>
      <c r="F2228" s="25" t="s">
        <v>4858</v>
      </c>
      <c r="G2228" s="26" t="s">
        <v>4861</v>
      </c>
      <c r="H2228" s="25">
        <v>1120</v>
      </c>
      <c r="I2228" s="27">
        <v>0.5</v>
      </c>
      <c r="J2228" s="27">
        <v>10140</v>
      </c>
      <c r="K2228" s="28">
        <f t="shared" si="98"/>
        <v>28970</v>
      </c>
      <c r="N2228" s="28">
        <f t="shared" si="99"/>
        <v>0.5</v>
      </c>
      <c r="O2228" s="129"/>
      <c r="P2228" s="129"/>
    </row>
    <row r="2229" spans="1:16" x14ac:dyDescent="0.2">
      <c r="A2229" s="24">
        <v>729</v>
      </c>
      <c r="C2229" s="68">
        <v>43068</v>
      </c>
      <c r="D2229" s="23" t="s">
        <v>1197</v>
      </c>
      <c r="E2229" s="24">
        <v>0.25829999999999997</v>
      </c>
      <c r="F2229" s="25" t="s">
        <v>1199</v>
      </c>
      <c r="G2229" s="26" t="s">
        <v>4862</v>
      </c>
      <c r="H2229" s="25">
        <v>3010</v>
      </c>
      <c r="I2229" s="27">
        <v>0.5</v>
      </c>
      <c r="J2229" s="27">
        <v>42260</v>
      </c>
      <c r="K2229" s="28">
        <f t="shared" si="98"/>
        <v>120740</v>
      </c>
      <c r="L2229" s="29">
        <v>145000</v>
      </c>
      <c r="M2229" s="29">
        <v>580</v>
      </c>
      <c r="N2229" s="28">
        <f t="shared" si="99"/>
        <v>580.5</v>
      </c>
    </row>
    <row r="2230" spans="1:16" x14ac:dyDescent="0.2">
      <c r="A2230" s="24" t="s">
        <v>4863</v>
      </c>
      <c r="C2230" s="68">
        <v>43067</v>
      </c>
      <c r="D2230" s="23" t="s">
        <v>4335</v>
      </c>
      <c r="E2230" s="24" t="s">
        <v>4864</v>
      </c>
      <c r="F2230" s="25" t="s">
        <v>4336</v>
      </c>
      <c r="G2230" s="26" t="s">
        <v>4337</v>
      </c>
      <c r="H2230" s="25">
        <v>3010</v>
      </c>
      <c r="I2230" s="27">
        <v>0.5</v>
      </c>
      <c r="J2230" s="27">
        <v>60580</v>
      </c>
      <c r="K2230" s="28">
        <f t="shared" si="98"/>
        <v>173090</v>
      </c>
      <c r="N2230" s="28">
        <f t="shared" si="99"/>
        <v>0.5</v>
      </c>
    </row>
    <row r="2231" spans="1:16" x14ac:dyDescent="0.2">
      <c r="A2231" s="24" t="s">
        <v>4865</v>
      </c>
      <c r="C2231" s="68">
        <v>43068</v>
      </c>
      <c r="D2231" s="23" t="s">
        <v>4866</v>
      </c>
      <c r="E2231" s="24" t="s">
        <v>4867</v>
      </c>
      <c r="F2231" s="25" t="s">
        <v>4868</v>
      </c>
      <c r="G2231" s="25" t="s">
        <v>4869</v>
      </c>
      <c r="H2231" s="25">
        <v>1150</v>
      </c>
      <c r="I2231" s="27">
        <v>0.5</v>
      </c>
      <c r="J2231" s="27">
        <v>43340</v>
      </c>
      <c r="K2231" s="28">
        <f t="shared" ref="K2231:K2294" si="100">ROUND(J2231/0.35,-1)</f>
        <v>123830</v>
      </c>
      <c r="N2231" s="28">
        <f t="shared" ref="N2231:N2294" si="101">SUM(I2231+M2231)</f>
        <v>0.5</v>
      </c>
    </row>
    <row r="2232" spans="1:16" x14ac:dyDescent="0.2">
      <c r="A2232" s="24">
        <v>730</v>
      </c>
      <c r="C2232" s="68">
        <v>43068</v>
      </c>
      <c r="D2232" s="23" t="s">
        <v>4870</v>
      </c>
      <c r="E2232" s="24">
        <v>31.71</v>
      </c>
      <c r="F2232" s="25" t="s">
        <v>4829</v>
      </c>
      <c r="G2232" s="26" t="s">
        <v>4871</v>
      </c>
      <c r="H2232" s="25">
        <v>1150</v>
      </c>
      <c r="I2232" s="27">
        <v>1</v>
      </c>
      <c r="J2232" s="27">
        <v>232560</v>
      </c>
      <c r="K2232" s="28">
        <f t="shared" si="100"/>
        <v>664460</v>
      </c>
      <c r="L2232" s="29">
        <v>600000</v>
      </c>
      <c r="M2232" s="29">
        <v>2400</v>
      </c>
      <c r="N2232" s="28">
        <f t="shared" si="101"/>
        <v>2401</v>
      </c>
    </row>
    <row r="2233" spans="1:16" x14ac:dyDescent="0.2">
      <c r="D2233" s="23" t="s">
        <v>4828</v>
      </c>
      <c r="E2233" s="24">
        <v>72.891000000000005</v>
      </c>
      <c r="F2233" s="25" t="s">
        <v>129</v>
      </c>
      <c r="G2233" s="25" t="s">
        <v>129</v>
      </c>
      <c r="K2233" s="28">
        <f t="shared" si="100"/>
        <v>0</v>
      </c>
      <c r="N2233" s="28">
        <f t="shared" si="101"/>
        <v>0</v>
      </c>
    </row>
    <row r="2234" spans="1:16" x14ac:dyDescent="0.2">
      <c r="A2234" s="24" t="s">
        <v>4872</v>
      </c>
      <c r="C2234" s="68">
        <v>43068</v>
      </c>
      <c r="D2234" s="23" t="s">
        <v>4873</v>
      </c>
      <c r="E2234" s="24">
        <v>0.34439999999999998</v>
      </c>
      <c r="F2234" s="25" t="s">
        <v>4874</v>
      </c>
      <c r="G2234" s="26" t="s">
        <v>4875</v>
      </c>
      <c r="H2234" s="25">
        <v>2050</v>
      </c>
      <c r="I2234" s="27">
        <v>0.5</v>
      </c>
      <c r="J2234" s="27">
        <v>22520</v>
      </c>
      <c r="K2234" s="28">
        <f t="shared" si="100"/>
        <v>64340</v>
      </c>
      <c r="N2234" s="28">
        <f t="shared" si="101"/>
        <v>0.5</v>
      </c>
    </row>
    <row r="2235" spans="1:16" x14ac:dyDescent="0.2">
      <c r="A2235" s="24">
        <v>731</v>
      </c>
      <c r="C2235" s="68">
        <v>43068</v>
      </c>
      <c r="D2235" s="23" t="s">
        <v>4876</v>
      </c>
      <c r="E2235" s="24">
        <v>1.3480000000000001</v>
      </c>
      <c r="F2235" s="25" t="s">
        <v>4879</v>
      </c>
      <c r="G2235" s="26" t="s">
        <v>4880</v>
      </c>
      <c r="H2235" s="25">
        <v>1150</v>
      </c>
      <c r="I2235" s="27">
        <v>1</v>
      </c>
      <c r="J2235" s="27">
        <v>4200</v>
      </c>
      <c r="K2235" s="28">
        <f t="shared" si="100"/>
        <v>12000</v>
      </c>
      <c r="L2235" s="29">
        <v>17000</v>
      </c>
      <c r="M2235" s="29">
        <v>68</v>
      </c>
      <c r="N2235" s="28">
        <f t="shared" si="101"/>
        <v>69</v>
      </c>
    </row>
    <row r="2236" spans="1:16" x14ac:dyDescent="0.2">
      <c r="D2236" s="23" t="s">
        <v>4877</v>
      </c>
      <c r="E2236" s="24">
        <v>1.3563000000000001</v>
      </c>
      <c r="F2236" s="25" t="s">
        <v>129</v>
      </c>
      <c r="G2236" s="25" t="s">
        <v>129</v>
      </c>
      <c r="O2236" s="108"/>
    </row>
    <row r="2237" spans="1:16" x14ac:dyDescent="0.2">
      <c r="A2237" s="24">
        <v>732</v>
      </c>
      <c r="C2237" s="68">
        <v>43068</v>
      </c>
      <c r="D2237" s="23" t="s">
        <v>4878</v>
      </c>
      <c r="E2237" s="24">
        <v>5.2957000000000001</v>
      </c>
      <c r="F2237" s="25" t="s">
        <v>4881</v>
      </c>
      <c r="G2237" s="26" t="s">
        <v>4880</v>
      </c>
      <c r="H2237" s="25">
        <v>1150</v>
      </c>
      <c r="I2237" s="27">
        <v>0.5</v>
      </c>
      <c r="J2237" s="27">
        <v>2910</v>
      </c>
      <c r="K2237" s="28">
        <f t="shared" si="100"/>
        <v>8310</v>
      </c>
      <c r="L2237" s="29">
        <v>17000</v>
      </c>
      <c r="M2237" s="29">
        <v>68</v>
      </c>
      <c r="N2237" s="28">
        <f t="shared" si="101"/>
        <v>68.5</v>
      </c>
    </row>
    <row r="2238" spans="1:16" x14ac:dyDescent="0.2">
      <c r="A2238" s="24" t="s">
        <v>4882</v>
      </c>
      <c r="C2238" s="68">
        <v>43069</v>
      </c>
      <c r="D2238" s="23" t="s">
        <v>4883</v>
      </c>
      <c r="E2238" s="24">
        <v>0.15079999999999999</v>
      </c>
      <c r="F2238" s="25" t="s">
        <v>4887</v>
      </c>
      <c r="G2238" s="26" t="s">
        <v>4888</v>
      </c>
      <c r="H2238" s="25">
        <v>3010</v>
      </c>
      <c r="I2238" s="27">
        <v>0</v>
      </c>
      <c r="J2238" s="27">
        <v>379730</v>
      </c>
      <c r="K2238" s="28">
        <f t="shared" si="100"/>
        <v>1084940</v>
      </c>
      <c r="N2238" s="28">
        <f t="shared" si="101"/>
        <v>0</v>
      </c>
    </row>
    <row r="2239" spans="1:16" x14ac:dyDescent="0.2">
      <c r="D2239" s="23" t="s">
        <v>4884</v>
      </c>
      <c r="E2239" s="24">
        <v>5.6599999999999998E-2</v>
      </c>
      <c r="F2239" s="25" t="s">
        <v>129</v>
      </c>
      <c r="G2239" s="25" t="s">
        <v>129</v>
      </c>
      <c r="K2239" s="28">
        <f t="shared" si="100"/>
        <v>0</v>
      </c>
      <c r="N2239" s="28">
        <f t="shared" si="101"/>
        <v>0</v>
      </c>
    </row>
    <row r="2240" spans="1:16" x14ac:dyDescent="0.2">
      <c r="D2240" s="23" t="s">
        <v>4885</v>
      </c>
      <c r="E2240" s="24">
        <v>0.13100000000000001</v>
      </c>
      <c r="F2240" s="25" t="s">
        <v>129</v>
      </c>
      <c r="G2240" s="25" t="s">
        <v>129</v>
      </c>
      <c r="K2240" s="28">
        <f t="shared" si="100"/>
        <v>0</v>
      </c>
      <c r="N2240" s="28">
        <f t="shared" si="101"/>
        <v>0</v>
      </c>
    </row>
    <row r="2241" spans="1:15" s="41" customFormat="1" x14ac:dyDescent="0.2">
      <c r="A2241" s="40"/>
      <c r="B2241" s="38"/>
      <c r="C2241" s="70"/>
      <c r="D2241" s="39" t="s">
        <v>4886</v>
      </c>
      <c r="E2241" s="40">
        <v>7.2300000000000003E-2</v>
      </c>
      <c r="F2241" s="41" t="s">
        <v>129</v>
      </c>
      <c r="G2241" s="41" t="s">
        <v>129</v>
      </c>
      <c r="I2241" s="43"/>
      <c r="J2241" s="43"/>
      <c r="K2241" s="44">
        <f t="shared" si="100"/>
        <v>0</v>
      </c>
      <c r="L2241" s="45"/>
      <c r="M2241" s="45"/>
      <c r="N2241" s="44">
        <f t="shared" si="101"/>
        <v>0</v>
      </c>
      <c r="O2241" s="37"/>
    </row>
    <row r="2242" spans="1:15" x14ac:dyDescent="0.2">
      <c r="N2242" s="28">
        <f>SUM(N2223:N2241)</f>
        <v>3821.5</v>
      </c>
      <c r="O2242" s="62">
        <v>65410</v>
      </c>
    </row>
    <row r="2244" spans="1:15" x14ac:dyDescent="0.2">
      <c r="A2244" s="24">
        <v>733</v>
      </c>
      <c r="C2244" s="68">
        <v>43069</v>
      </c>
      <c r="D2244" s="23" t="s">
        <v>4893</v>
      </c>
      <c r="E2244" s="24">
        <v>6.7220000000000004</v>
      </c>
      <c r="F2244" s="25" t="s">
        <v>4894</v>
      </c>
      <c r="G2244" s="26" t="s">
        <v>4895</v>
      </c>
      <c r="H2244" s="25">
        <v>4050</v>
      </c>
      <c r="I2244" s="27">
        <v>0.5</v>
      </c>
      <c r="J2244" s="27">
        <v>59940</v>
      </c>
      <c r="K2244" s="28">
        <f>ROUND(J2244/0.35,-1)</f>
        <v>171260</v>
      </c>
      <c r="L2244" s="29">
        <v>260000</v>
      </c>
      <c r="M2244" s="29">
        <v>1040</v>
      </c>
      <c r="N2244" s="28">
        <f>SUM(I2244+M2244)</f>
        <v>1040.5</v>
      </c>
      <c r="O2244" s="109"/>
    </row>
    <row r="2245" spans="1:15" x14ac:dyDescent="0.2">
      <c r="A2245" s="24" t="s">
        <v>4846</v>
      </c>
      <c r="C2245" s="68">
        <v>43069</v>
      </c>
      <c r="D2245" s="23" t="s">
        <v>3130</v>
      </c>
      <c r="E2245" s="24">
        <v>7.0359999999999996</v>
      </c>
      <c r="F2245" s="25" t="s">
        <v>4908</v>
      </c>
      <c r="G2245" s="26" t="s">
        <v>3465</v>
      </c>
      <c r="H2245" s="25">
        <v>1100</v>
      </c>
      <c r="I2245" s="27">
        <v>1</v>
      </c>
      <c r="J2245" s="27">
        <v>84200</v>
      </c>
      <c r="K2245" s="28">
        <f t="shared" si="100"/>
        <v>240570</v>
      </c>
      <c r="N2245" s="28">
        <f t="shared" si="101"/>
        <v>1</v>
      </c>
      <c r="O2245" s="109"/>
    </row>
    <row r="2246" spans="1:15" x14ac:dyDescent="0.2">
      <c r="D2246" s="23" t="s">
        <v>4907</v>
      </c>
      <c r="E2246" s="24">
        <v>2.964</v>
      </c>
      <c r="F2246" s="25" t="s">
        <v>129</v>
      </c>
      <c r="G2246" s="26" t="s">
        <v>129</v>
      </c>
      <c r="O2246" s="109"/>
    </row>
    <row r="2247" spans="1:15" x14ac:dyDescent="0.2">
      <c r="A2247" s="24" t="s">
        <v>4889</v>
      </c>
      <c r="C2247" s="68">
        <v>43069</v>
      </c>
      <c r="D2247" s="23" t="s">
        <v>4890</v>
      </c>
      <c r="E2247" s="24">
        <v>0.22420000000000001</v>
      </c>
      <c r="F2247" s="25" t="s">
        <v>4891</v>
      </c>
      <c r="G2247" s="26" t="s">
        <v>4892</v>
      </c>
      <c r="H2247" s="25">
        <v>3010</v>
      </c>
      <c r="I2247" s="27">
        <v>0.5</v>
      </c>
      <c r="J2247" s="27">
        <v>29880</v>
      </c>
      <c r="K2247" s="28">
        <f t="shared" si="100"/>
        <v>85370</v>
      </c>
      <c r="N2247" s="28">
        <f t="shared" si="101"/>
        <v>0.5</v>
      </c>
      <c r="O2247" s="109"/>
    </row>
    <row r="2248" spans="1:15" x14ac:dyDescent="0.2">
      <c r="A2248" s="24" t="s">
        <v>4896</v>
      </c>
      <c r="C2248" s="68">
        <v>43069</v>
      </c>
      <c r="D2248" s="23" t="s">
        <v>4897</v>
      </c>
      <c r="F2248" s="25" t="s">
        <v>4899</v>
      </c>
      <c r="G2248" s="26" t="s">
        <v>4900</v>
      </c>
      <c r="H2248" s="25">
        <v>1150</v>
      </c>
      <c r="K2248" s="28">
        <f t="shared" si="100"/>
        <v>0</v>
      </c>
      <c r="M2248" s="29">
        <v>8000</v>
      </c>
      <c r="N2248" s="28">
        <f t="shared" si="101"/>
        <v>8000</v>
      </c>
      <c r="O2248" s="109" t="s">
        <v>4901</v>
      </c>
    </row>
    <row r="2249" spans="1:15" x14ac:dyDescent="0.2">
      <c r="D2249" s="23" t="s">
        <v>4898</v>
      </c>
      <c r="F2249" s="25" t="s">
        <v>129</v>
      </c>
      <c r="G2249" s="26" t="s">
        <v>129</v>
      </c>
      <c r="K2249" s="28">
        <f t="shared" si="100"/>
        <v>0</v>
      </c>
      <c r="N2249" s="28">
        <f t="shared" si="101"/>
        <v>0</v>
      </c>
      <c r="O2249" s="109"/>
    </row>
    <row r="2250" spans="1:15" x14ac:dyDescent="0.2">
      <c r="A2250" s="24" t="s">
        <v>4902</v>
      </c>
      <c r="C2250" s="68">
        <v>43069</v>
      </c>
      <c r="D2250" s="23" t="s">
        <v>4903</v>
      </c>
      <c r="E2250" s="24">
        <v>80</v>
      </c>
      <c r="F2250" s="25" t="s">
        <v>4905</v>
      </c>
      <c r="G2250" s="25" t="s">
        <v>4906</v>
      </c>
      <c r="H2250" s="25">
        <v>1170</v>
      </c>
      <c r="I2250" s="27">
        <v>1</v>
      </c>
      <c r="J2250" s="27" t="s">
        <v>3476</v>
      </c>
      <c r="K2250" s="27" t="s">
        <v>3476</v>
      </c>
      <c r="N2250" s="28">
        <f t="shared" si="101"/>
        <v>1</v>
      </c>
      <c r="O2250" s="109"/>
    </row>
    <row r="2251" spans="1:15" s="41" customFormat="1" x14ac:dyDescent="0.2">
      <c r="A2251" s="40"/>
      <c r="B2251" s="38"/>
      <c r="C2251" s="70"/>
      <c r="D2251" s="39" t="s">
        <v>4904</v>
      </c>
      <c r="E2251" s="40">
        <v>28.956</v>
      </c>
      <c r="F2251" s="41" t="s">
        <v>129</v>
      </c>
      <c r="G2251" s="42" t="s">
        <v>129</v>
      </c>
      <c r="I2251" s="43"/>
      <c r="J2251" s="43"/>
      <c r="K2251" s="44">
        <f t="shared" si="100"/>
        <v>0</v>
      </c>
      <c r="L2251" s="45"/>
      <c r="M2251" s="45"/>
      <c r="N2251" s="44">
        <f t="shared" si="101"/>
        <v>0</v>
      </c>
      <c r="O2251" s="37"/>
    </row>
    <row r="2252" spans="1:15" x14ac:dyDescent="0.2">
      <c r="N2252" s="28">
        <f>SUM(N2244:N2251)</f>
        <v>9043</v>
      </c>
      <c r="O2252" s="109">
        <v>65425</v>
      </c>
    </row>
    <row r="2254" spans="1:15" x14ac:dyDescent="0.2">
      <c r="A2254" s="24">
        <v>734</v>
      </c>
      <c r="C2254" s="68">
        <v>43073</v>
      </c>
      <c r="D2254" s="23" t="s">
        <v>4335</v>
      </c>
      <c r="E2254" s="24">
        <v>0.26910000000000001</v>
      </c>
      <c r="F2254" s="25" t="s">
        <v>4909</v>
      </c>
      <c r="G2254" s="26" t="s">
        <v>4910</v>
      </c>
      <c r="H2254" s="25">
        <v>3010</v>
      </c>
      <c r="I2254" s="27">
        <v>0.5</v>
      </c>
      <c r="J2254" s="27">
        <v>60580</v>
      </c>
      <c r="K2254" s="28">
        <f t="shared" si="100"/>
        <v>173090</v>
      </c>
      <c r="L2254" s="29">
        <v>185000</v>
      </c>
      <c r="M2254" s="29">
        <v>740</v>
      </c>
      <c r="N2254" s="28">
        <f t="shared" si="101"/>
        <v>740.5</v>
      </c>
    </row>
    <row r="2255" spans="1:15" x14ac:dyDescent="0.2">
      <c r="A2255" s="24" t="s">
        <v>4911</v>
      </c>
      <c r="C2255" s="68">
        <v>43073</v>
      </c>
      <c r="D2255" s="23" t="s">
        <v>4912</v>
      </c>
      <c r="E2255" s="24">
        <v>0.16</v>
      </c>
      <c r="F2255" s="25" t="s">
        <v>4914</v>
      </c>
      <c r="G2255" s="26" t="s">
        <v>4915</v>
      </c>
      <c r="H2255" s="25">
        <v>1060</v>
      </c>
      <c r="I2255" s="27">
        <v>1</v>
      </c>
      <c r="J2255" s="27">
        <v>20700</v>
      </c>
      <c r="K2255" s="28">
        <f t="shared" si="100"/>
        <v>59140</v>
      </c>
      <c r="N2255" s="28">
        <f t="shared" si="101"/>
        <v>1</v>
      </c>
    </row>
    <row r="2256" spans="1:15" x14ac:dyDescent="0.2">
      <c r="D2256" s="23" t="s">
        <v>4913</v>
      </c>
      <c r="E2256" s="24">
        <v>0.27800000000000002</v>
      </c>
      <c r="F2256" s="25" t="s">
        <v>129</v>
      </c>
      <c r="G2256" s="26" t="s">
        <v>129</v>
      </c>
      <c r="K2256" s="28">
        <f t="shared" si="100"/>
        <v>0</v>
      </c>
      <c r="N2256" s="28">
        <f t="shared" si="101"/>
        <v>0</v>
      </c>
    </row>
    <row r="2257" spans="1:15" s="41" customFormat="1" x14ac:dyDescent="0.2">
      <c r="A2257" s="40">
        <v>735</v>
      </c>
      <c r="B2257" s="38"/>
      <c r="C2257" s="70">
        <v>43074</v>
      </c>
      <c r="D2257" s="39" t="s">
        <v>4916</v>
      </c>
      <c r="E2257" s="40">
        <v>0.29270000000000002</v>
      </c>
      <c r="F2257" s="41" t="s">
        <v>4917</v>
      </c>
      <c r="G2257" s="42" t="s">
        <v>4918</v>
      </c>
      <c r="H2257" s="41">
        <v>2050</v>
      </c>
      <c r="I2257" s="43">
        <v>0.5</v>
      </c>
      <c r="J2257" s="43">
        <v>5250</v>
      </c>
      <c r="K2257" s="44">
        <f t="shared" si="100"/>
        <v>15000</v>
      </c>
      <c r="L2257" s="45">
        <v>16000</v>
      </c>
      <c r="M2257" s="45">
        <v>64</v>
      </c>
      <c r="N2257" s="44">
        <f t="shared" si="101"/>
        <v>64.5</v>
      </c>
      <c r="O2257" s="37"/>
    </row>
    <row r="2258" spans="1:15" x14ac:dyDescent="0.2">
      <c r="N2258" s="28">
        <f>SUM(N2254:N2257)</f>
        <v>806</v>
      </c>
      <c r="O2258" s="62">
        <v>65458</v>
      </c>
    </row>
    <row r="2260" spans="1:15" x14ac:dyDescent="0.2">
      <c r="A2260" s="24">
        <v>736</v>
      </c>
      <c r="C2260" s="68">
        <v>43074</v>
      </c>
      <c r="D2260" s="23" t="s">
        <v>4919</v>
      </c>
      <c r="E2260" s="24">
        <v>1.2279</v>
      </c>
      <c r="F2260" s="25" t="s">
        <v>4920</v>
      </c>
      <c r="G2260" s="26" t="s">
        <v>4921</v>
      </c>
      <c r="H2260" s="25">
        <v>1070</v>
      </c>
      <c r="I2260" s="27">
        <v>0.5</v>
      </c>
      <c r="J2260" s="27">
        <v>33230</v>
      </c>
      <c r="K2260" s="28">
        <f t="shared" si="100"/>
        <v>94940</v>
      </c>
      <c r="L2260" s="29">
        <v>135500</v>
      </c>
      <c r="M2260" s="29">
        <v>542</v>
      </c>
      <c r="N2260" s="28">
        <f t="shared" si="101"/>
        <v>542.5</v>
      </c>
    </row>
    <row r="2261" spans="1:15" x14ac:dyDescent="0.2">
      <c r="A2261" s="24">
        <v>737</v>
      </c>
      <c r="C2261" s="68">
        <v>43075</v>
      </c>
      <c r="D2261" s="23" t="s">
        <v>4922</v>
      </c>
      <c r="E2261" s="24">
        <v>1.25</v>
      </c>
      <c r="F2261" s="25" t="s">
        <v>4925</v>
      </c>
      <c r="G2261" s="26" t="s">
        <v>4926</v>
      </c>
      <c r="H2261" s="25">
        <v>1020</v>
      </c>
      <c r="I2261" s="27">
        <v>1.5</v>
      </c>
      <c r="J2261" s="27">
        <v>29880</v>
      </c>
      <c r="K2261" s="28">
        <f t="shared" si="100"/>
        <v>85370</v>
      </c>
      <c r="L2261" s="29">
        <v>99000</v>
      </c>
      <c r="M2261" s="29">
        <v>360</v>
      </c>
      <c r="N2261" s="28">
        <f t="shared" si="101"/>
        <v>361.5</v>
      </c>
    </row>
    <row r="2262" spans="1:15" x14ac:dyDescent="0.2">
      <c r="D2262" s="23" t="s">
        <v>4923</v>
      </c>
      <c r="E2262" s="24">
        <v>0.246</v>
      </c>
      <c r="F2262" s="25" t="s">
        <v>129</v>
      </c>
      <c r="G2262" s="25" t="s">
        <v>129</v>
      </c>
      <c r="K2262" s="28">
        <f t="shared" si="100"/>
        <v>0</v>
      </c>
      <c r="N2262" s="28">
        <f t="shared" si="101"/>
        <v>0</v>
      </c>
    </row>
    <row r="2263" spans="1:15" x14ac:dyDescent="0.2">
      <c r="D2263" s="23" t="s">
        <v>4924</v>
      </c>
      <c r="E2263" s="24">
        <v>17.405999999999999</v>
      </c>
      <c r="F2263" s="25" t="s">
        <v>129</v>
      </c>
      <c r="G2263" s="25" t="s">
        <v>129</v>
      </c>
      <c r="K2263" s="28">
        <f t="shared" si="100"/>
        <v>0</v>
      </c>
      <c r="N2263" s="28">
        <f t="shared" si="101"/>
        <v>0</v>
      </c>
    </row>
    <row r="2264" spans="1:15" x14ac:dyDescent="0.2">
      <c r="A2264" s="24">
        <v>738</v>
      </c>
      <c r="C2264" s="68">
        <v>43075</v>
      </c>
      <c r="D2264" s="23" t="s">
        <v>4927</v>
      </c>
      <c r="E2264" s="24">
        <v>5.0119999999999996</v>
      </c>
      <c r="F2264" s="25" t="s">
        <v>4929</v>
      </c>
      <c r="G2264" s="26" t="s">
        <v>2307</v>
      </c>
      <c r="H2264" s="25">
        <v>1020</v>
      </c>
      <c r="I2264" s="27">
        <v>0.5</v>
      </c>
      <c r="J2264" s="27">
        <v>11120</v>
      </c>
      <c r="K2264" s="28">
        <f t="shared" si="100"/>
        <v>31770</v>
      </c>
      <c r="L2264" s="29">
        <v>12000</v>
      </c>
      <c r="M2264" s="29">
        <v>48</v>
      </c>
      <c r="N2264" s="28">
        <f t="shared" si="101"/>
        <v>48.5</v>
      </c>
    </row>
    <row r="2265" spans="1:15" x14ac:dyDescent="0.2">
      <c r="A2265" s="24">
        <v>739</v>
      </c>
      <c r="C2265" s="68">
        <v>43075</v>
      </c>
      <c r="D2265" s="23" t="s">
        <v>4928</v>
      </c>
      <c r="E2265" s="24">
        <v>0.1653</v>
      </c>
      <c r="F2265" s="25" t="s">
        <v>4932</v>
      </c>
      <c r="G2265" s="26" t="s">
        <v>4930</v>
      </c>
      <c r="H2265" s="25">
        <v>3010</v>
      </c>
      <c r="I2265" s="27">
        <v>0.5</v>
      </c>
      <c r="J2265" s="27">
        <v>18050</v>
      </c>
      <c r="K2265" s="28">
        <f t="shared" si="100"/>
        <v>51570</v>
      </c>
      <c r="L2265" s="29">
        <v>20000</v>
      </c>
      <c r="M2265" s="29">
        <v>80</v>
      </c>
      <c r="N2265" s="28">
        <f t="shared" si="101"/>
        <v>80.5</v>
      </c>
    </row>
    <row r="2266" spans="1:15" x14ac:dyDescent="0.2">
      <c r="A2266" s="24">
        <v>740</v>
      </c>
      <c r="C2266" s="68">
        <v>43075</v>
      </c>
      <c r="D2266" s="23" t="s">
        <v>4931</v>
      </c>
      <c r="E2266" s="24">
        <v>0.12859999999999999</v>
      </c>
      <c r="F2266" s="25" t="s">
        <v>4933</v>
      </c>
      <c r="G2266" s="26" t="s">
        <v>4934</v>
      </c>
      <c r="H2266" s="25">
        <v>3010</v>
      </c>
      <c r="I2266" s="27">
        <v>0.5</v>
      </c>
      <c r="J2266" s="27">
        <v>12720</v>
      </c>
      <c r="K2266" s="28">
        <f t="shared" si="100"/>
        <v>36340</v>
      </c>
      <c r="L2266" s="29">
        <v>22000</v>
      </c>
      <c r="M2266" s="29">
        <v>88</v>
      </c>
      <c r="N2266" s="28">
        <f t="shared" si="101"/>
        <v>88.5</v>
      </c>
    </row>
    <row r="2267" spans="1:15" x14ac:dyDescent="0.2">
      <c r="A2267" s="24">
        <v>741</v>
      </c>
      <c r="C2267" s="68">
        <v>43075</v>
      </c>
      <c r="D2267" s="23" t="s">
        <v>4935</v>
      </c>
      <c r="E2267" s="24">
        <v>23.324999999999999</v>
      </c>
      <c r="F2267" s="25" t="s">
        <v>4936</v>
      </c>
      <c r="G2267" s="26" t="s">
        <v>4937</v>
      </c>
      <c r="H2267" s="25">
        <v>1040</v>
      </c>
      <c r="I2267" s="27">
        <v>0.5</v>
      </c>
      <c r="J2267" s="27">
        <v>78420</v>
      </c>
      <c r="K2267" s="28">
        <f t="shared" si="100"/>
        <v>224060</v>
      </c>
      <c r="L2267" s="29">
        <v>255000</v>
      </c>
      <c r="M2267" s="29">
        <v>1020</v>
      </c>
      <c r="N2267" s="28">
        <f t="shared" si="101"/>
        <v>1020.5</v>
      </c>
    </row>
    <row r="2268" spans="1:15" x14ac:dyDescent="0.2">
      <c r="A2268" s="24">
        <v>742</v>
      </c>
      <c r="C2268" s="68">
        <v>43075</v>
      </c>
      <c r="D2268" s="23" t="s">
        <v>4938</v>
      </c>
      <c r="E2268" s="24">
        <v>5</v>
      </c>
      <c r="F2268" s="26" t="s">
        <v>4939</v>
      </c>
      <c r="G2268" s="26" t="s">
        <v>4940</v>
      </c>
      <c r="H2268" s="25">
        <v>1040</v>
      </c>
      <c r="I2268" s="27">
        <v>0.5</v>
      </c>
      <c r="J2268" s="27">
        <v>44950</v>
      </c>
      <c r="K2268" s="28">
        <f t="shared" si="100"/>
        <v>128430</v>
      </c>
      <c r="L2268" s="29">
        <v>130000</v>
      </c>
      <c r="M2268" s="29">
        <v>520</v>
      </c>
      <c r="N2268" s="28">
        <f t="shared" si="101"/>
        <v>520.5</v>
      </c>
    </row>
    <row r="2269" spans="1:15" x14ac:dyDescent="0.2">
      <c r="A2269" s="24">
        <v>743</v>
      </c>
      <c r="C2269" s="68">
        <v>43075</v>
      </c>
      <c r="D2269" s="23" t="s">
        <v>4941</v>
      </c>
      <c r="E2269" s="24">
        <v>3.6960000000000002</v>
      </c>
      <c r="F2269" s="25" t="s">
        <v>2620</v>
      </c>
      <c r="G2269" s="26" t="s">
        <v>4942</v>
      </c>
      <c r="H2269" s="25">
        <v>1060</v>
      </c>
      <c r="I2269" s="27">
        <v>0.5</v>
      </c>
      <c r="J2269" s="27">
        <v>2220</v>
      </c>
      <c r="K2269" s="28">
        <f t="shared" si="100"/>
        <v>6340</v>
      </c>
      <c r="L2269" s="29">
        <v>3165</v>
      </c>
      <c r="M2269" s="29">
        <v>12.66</v>
      </c>
      <c r="N2269" s="28">
        <f t="shared" si="101"/>
        <v>13.16</v>
      </c>
    </row>
    <row r="2270" spans="1:15" s="41" customFormat="1" x14ac:dyDescent="0.2">
      <c r="A2270" s="40">
        <v>744</v>
      </c>
      <c r="B2270" s="38"/>
      <c r="C2270" s="70">
        <v>43075</v>
      </c>
      <c r="D2270" s="39" t="s">
        <v>4943</v>
      </c>
      <c r="E2270" s="40">
        <v>0.17560000000000001</v>
      </c>
      <c r="F2270" s="41" t="s">
        <v>4030</v>
      </c>
      <c r="G2270" s="42" t="s">
        <v>4944</v>
      </c>
      <c r="H2270" s="41">
        <v>2050</v>
      </c>
      <c r="I2270" s="43">
        <v>0.5</v>
      </c>
      <c r="J2270" s="43">
        <v>4450</v>
      </c>
      <c r="K2270" s="44">
        <f t="shared" si="100"/>
        <v>12710</v>
      </c>
      <c r="L2270" s="45">
        <v>12000</v>
      </c>
      <c r="M2270" s="45">
        <v>48</v>
      </c>
      <c r="N2270" s="44">
        <f t="shared" si="101"/>
        <v>48.5</v>
      </c>
      <c r="O2270" s="37"/>
    </row>
    <row r="2271" spans="1:15" x14ac:dyDescent="0.2">
      <c r="N2271" s="28">
        <f>SUM(N2260:N2270)</f>
        <v>2724.16</v>
      </c>
      <c r="O2271" s="62">
        <v>65470</v>
      </c>
    </row>
    <row r="2272" spans="1:15" x14ac:dyDescent="0.2">
      <c r="O2272" s="110"/>
    </row>
    <row r="2273" spans="1:15" x14ac:dyDescent="0.2">
      <c r="A2273" s="24">
        <v>745</v>
      </c>
      <c r="C2273" s="68">
        <v>43075</v>
      </c>
      <c r="D2273" s="23" t="s">
        <v>4945</v>
      </c>
      <c r="E2273" s="24">
        <v>5</v>
      </c>
      <c r="F2273" s="25" t="s">
        <v>4947</v>
      </c>
      <c r="G2273" s="26" t="s">
        <v>4948</v>
      </c>
      <c r="H2273" s="25">
        <v>1150</v>
      </c>
      <c r="I2273" s="27">
        <v>1</v>
      </c>
      <c r="J2273" s="27">
        <v>40100</v>
      </c>
      <c r="K2273" s="28">
        <f>ROUND(J2273/0.35,-1)</f>
        <v>114570</v>
      </c>
      <c r="L2273" s="29">
        <v>110000</v>
      </c>
      <c r="M2273" s="29">
        <v>440</v>
      </c>
      <c r="N2273" s="28">
        <f>SUM(I2273+M2273)</f>
        <v>441</v>
      </c>
    </row>
    <row r="2274" spans="1:15" x14ac:dyDescent="0.2">
      <c r="D2274" s="23" t="s">
        <v>4946</v>
      </c>
      <c r="E2274" s="24">
        <v>9.1679999999999993</v>
      </c>
      <c r="F2274" s="25" t="s">
        <v>129</v>
      </c>
      <c r="G2274" s="26" t="s">
        <v>129</v>
      </c>
      <c r="K2274" s="28">
        <f>ROUND(J2274/0.35,-1)</f>
        <v>0</v>
      </c>
      <c r="N2274" s="28">
        <f>SUM(I2274+M2274)</f>
        <v>0</v>
      </c>
      <c r="O2274" s="110"/>
    </row>
    <row r="2275" spans="1:15" x14ac:dyDescent="0.2">
      <c r="A2275" s="24">
        <v>746</v>
      </c>
      <c r="C2275" s="68">
        <v>43075</v>
      </c>
      <c r="D2275" s="23" t="s">
        <v>3406</v>
      </c>
      <c r="E2275" s="24">
        <v>5.01</v>
      </c>
      <c r="F2275" s="25" t="s">
        <v>4949</v>
      </c>
      <c r="G2275" s="26" t="s">
        <v>4950</v>
      </c>
      <c r="H2275" s="25">
        <v>1210</v>
      </c>
      <c r="I2275" s="27">
        <v>0.5</v>
      </c>
      <c r="J2275" s="27">
        <v>25390</v>
      </c>
      <c r="K2275" s="28">
        <f t="shared" si="100"/>
        <v>72540</v>
      </c>
      <c r="L2275" s="29">
        <v>45000</v>
      </c>
      <c r="M2275" s="29">
        <v>180</v>
      </c>
      <c r="N2275" s="28">
        <f t="shared" si="101"/>
        <v>180.5</v>
      </c>
    </row>
    <row r="2276" spans="1:15" x14ac:dyDescent="0.2">
      <c r="A2276" s="24">
        <v>747</v>
      </c>
      <c r="C2276" s="68">
        <v>43075</v>
      </c>
      <c r="D2276" s="23" t="s">
        <v>4951</v>
      </c>
      <c r="E2276" s="24">
        <v>7.6899999999999996E-2</v>
      </c>
      <c r="F2276" s="25" t="s">
        <v>4949</v>
      </c>
      <c r="G2276" s="26" t="s">
        <v>4952</v>
      </c>
      <c r="H2276" s="25">
        <v>3010</v>
      </c>
      <c r="I2276" s="27">
        <v>0.5</v>
      </c>
      <c r="J2276" s="27">
        <v>14700</v>
      </c>
      <c r="K2276" s="28">
        <f t="shared" si="100"/>
        <v>42000</v>
      </c>
      <c r="L2276" s="29">
        <v>18500</v>
      </c>
      <c r="M2276" s="29">
        <v>74</v>
      </c>
      <c r="N2276" s="28">
        <f t="shared" si="101"/>
        <v>74.5</v>
      </c>
    </row>
    <row r="2277" spans="1:15" x14ac:dyDescent="0.2">
      <c r="A2277" s="24">
        <v>748</v>
      </c>
      <c r="C2277" s="68">
        <v>43076</v>
      </c>
      <c r="D2277" s="23" t="s">
        <v>4953</v>
      </c>
      <c r="E2277" s="24" t="s">
        <v>4954</v>
      </c>
      <c r="F2277" s="25" t="s">
        <v>2576</v>
      </c>
      <c r="G2277" s="26" t="s">
        <v>4955</v>
      </c>
      <c r="H2277" s="25">
        <v>3010</v>
      </c>
      <c r="I2277" s="27">
        <v>0.5</v>
      </c>
      <c r="J2277" s="27">
        <v>2860</v>
      </c>
      <c r="K2277" s="28">
        <f t="shared" si="100"/>
        <v>8170</v>
      </c>
      <c r="L2277" s="29">
        <v>1000</v>
      </c>
      <c r="M2277" s="29">
        <v>4</v>
      </c>
      <c r="N2277" s="28">
        <f t="shared" si="101"/>
        <v>4.5</v>
      </c>
    </row>
    <row r="2278" spans="1:15" x14ac:dyDescent="0.2">
      <c r="A2278" s="24">
        <v>749</v>
      </c>
      <c r="C2278" s="68">
        <v>43076</v>
      </c>
      <c r="D2278" s="23" t="s">
        <v>2483</v>
      </c>
      <c r="E2278" s="24">
        <v>0.16070000000000001</v>
      </c>
      <c r="F2278" s="25" t="s">
        <v>2486</v>
      </c>
      <c r="G2278" s="26" t="s">
        <v>4956</v>
      </c>
      <c r="H2278" s="25">
        <v>3010</v>
      </c>
      <c r="I2278" s="27">
        <v>1</v>
      </c>
      <c r="J2278" s="27">
        <v>15040</v>
      </c>
      <c r="K2278" s="28">
        <f t="shared" si="100"/>
        <v>42970</v>
      </c>
      <c r="L2278" s="29">
        <v>64500</v>
      </c>
      <c r="M2278" s="29">
        <v>258</v>
      </c>
      <c r="N2278" s="28">
        <f t="shared" si="101"/>
        <v>259</v>
      </c>
    </row>
    <row r="2279" spans="1:15" x14ac:dyDescent="0.2">
      <c r="D2279" s="23" t="s">
        <v>2484</v>
      </c>
      <c r="E2279" s="24">
        <v>8.0299999999999996E-2</v>
      </c>
      <c r="F2279" s="25" t="s">
        <v>129</v>
      </c>
      <c r="G2279" s="26" t="s">
        <v>129</v>
      </c>
      <c r="K2279" s="28">
        <f t="shared" si="100"/>
        <v>0</v>
      </c>
      <c r="N2279" s="28">
        <f t="shared" si="101"/>
        <v>0</v>
      </c>
    </row>
    <row r="2280" spans="1:15" x14ac:dyDescent="0.2">
      <c r="A2280" s="24">
        <v>751</v>
      </c>
      <c r="C2280" s="68">
        <v>43076</v>
      </c>
      <c r="D2280" s="23" t="s">
        <v>4957</v>
      </c>
      <c r="E2280" s="24">
        <v>0.14330000000000001</v>
      </c>
      <c r="F2280" s="25" t="s">
        <v>4958</v>
      </c>
      <c r="G2280" s="26" t="s">
        <v>4959</v>
      </c>
      <c r="H2280" s="25">
        <v>3010</v>
      </c>
      <c r="I2280" s="27">
        <v>0.5</v>
      </c>
      <c r="J2280" s="27">
        <v>15890</v>
      </c>
      <c r="K2280" s="28">
        <f t="shared" si="100"/>
        <v>45400</v>
      </c>
      <c r="L2280" s="29">
        <v>35460</v>
      </c>
      <c r="M2280" s="29">
        <v>142</v>
      </c>
      <c r="N2280" s="28">
        <f t="shared" si="101"/>
        <v>142.5</v>
      </c>
    </row>
    <row r="2281" spans="1:15" s="41" customFormat="1" x14ac:dyDescent="0.2">
      <c r="A2281" s="40">
        <v>750</v>
      </c>
      <c r="B2281" s="38"/>
      <c r="C2281" s="70">
        <v>43076</v>
      </c>
      <c r="D2281" s="39" t="s">
        <v>4960</v>
      </c>
      <c r="E2281" s="40">
        <v>12.109299999999999</v>
      </c>
      <c r="F2281" s="41" t="s">
        <v>4961</v>
      </c>
      <c r="G2281" s="42" t="s">
        <v>4962</v>
      </c>
      <c r="H2281" s="41">
        <v>1070</v>
      </c>
      <c r="I2281" s="43">
        <v>0.5</v>
      </c>
      <c r="J2281" s="43">
        <v>15150</v>
      </c>
      <c r="K2281" s="44">
        <f t="shared" si="100"/>
        <v>43290</v>
      </c>
      <c r="L2281" s="45">
        <v>60000</v>
      </c>
      <c r="M2281" s="45">
        <v>240</v>
      </c>
      <c r="N2281" s="44">
        <f t="shared" si="101"/>
        <v>240.5</v>
      </c>
      <c r="O2281" s="37"/>
    </row>
    <row r="2282" spans="1:15" x14ac:dyDescent="0.2">
      <c r="N2282" s="28">
        <f>SUM(N2273:N2281)</f>
        <v>1342.5</v>
      </c>
      <c r="O2282" s="62">
        <v>65480</v>
      </c>
    </row>
    <row r="2284" spans="1:15" ht="11.25" customHeight="1" x14ac:dyDescent="0.2">
      <c r="A2284" s="24">
        <v>752</v>
      </c>
      <c r="C2284" s="68">
        <v>43076</v>
      </c>
      <c r="D2284" s="23" t="s">
        <v>4963</v>
      </c>
      <c r="E2284" s="24">
        <v>27.4</v>
      </c>
      <c r="F2284" s="25" t="s">
        <v>4964</v>
      </c>
      <c r="G2284" s="26" t="s">
        <v>4965</v>
      </c>
      <c r="H2284" s="25">
        <v>1040</v>
      </c>
      <c r="I2284" s="27">
        <v>0.5</v>
      </c>
      <c r="J2284" s="27">
        <v>36470</v>
      </c>
      <c r="K2284" s="28">
        <f t="shared" si="100"/>
        <v>104200</v>
      </c>
      <c r="L2284" s="29">
        <v>150700</v>
      </c>
      <c r="M2284" s="29">
        <v>602.79999999999995</v>
      </c>
      <c r="N2284" s="28">
        <f t="shared" si="101"/>
        <v>603.29999999999995</v>
      </c>
    </row>
    <row r="2285" spans="1:15" x14ac:dyDescent="0.2">
      <c r="A2285" s="24">
        <v>753</v>
      </c>
      <c r="C2285" s="68">
        <v>43076</v>
      </c>
      <c r="D2285" s="23" t="s">
        <v>4971</v>
      </c>
      <c r="E2285" s="24">
        <v>0.1343</v>
      </c>
      <c r="F2285" s="25" t="s">
        <v>4972</v>
      </c>
      <c r="G2285" s="26" t="s">
        <v>4973</v>
      </c>
      <c r="H2285" s="25">
        <v>3010</v>
      </c>
      <c r="I2285" s="27">
        <v>0.5</v>
      </c>
      <c r="J2285" s="27">
        <v>5180</v>
      </c>
      <c r="K2285" s="28">
        <f t="shared" si="100"/>
        <v>14800</v>
      </c>
      <c r="L2285" s="29">
        <v>5500</v>
      </c>
      <c r="M2285" s="29">
        <v>22</v>
      </c>
      <c r="N2285" s="28">
        <f t="shared" si="101"/>
        <v>22.5</v>
      </c>
    </row>
    <row r="2286" spans="1:15" x14ac:dyDescent="0.2">
      <c r="A2286" s="24" t="s">
        <v>4974</v>
      </c>
      <c r="C2286" s="68">
        <v>43076</v>
      </c>
      <c r="D2286" s="23" t="s">
        <v>4975</v>
      </c>
      <c r="E2286" s="24">
        <v>1</v>
      </c>
      <c r="F2286" s="25" t="s">
        <v>4977</v>
      </c>
      <c r="G2286" s="26" t="s">
        <v>4978</v>
      </c>
      <c r="H2286" s="25">
        <v>1070</v>
      </c>
      <c r="I2286" s="27">
        <v>1</v>
      </c>
      <c r="J2286" s="27">
        <v>195690</v>
      </c>
      <c r="K2286" s="28">
        <f t="shared" si="100"/>
        <v>559110</v>
      </c>
      <c r="N2286" s="28">
        <f t="shared" si="101"/>
        <v>1</v>
      </c>
    </row>
    <row r="2287" spans="1:15" x14ac:dyDescent="0.2">
      <c r="D2287" s="23" t="s">
        <v>4976</v>
      </c>
      <c r="E2287" s="24">
        <v>159</v>
      </c>
      <c r="F2287" s="25" t="s">
        <v>129</v>
      </c>
      <c r="G2287" s="26" t="s">
        <v>129</v>
      </c>
      <c r="K2287" s="28">
        <f t="shared" si="100"/>
        <v>0</v>
      </c>
      <c r="N2287" s="28">
        <f t="shared" si="101"/>
        <v>0</v>
      </c>
    </row>
    <row r="2288" spans="1:15" x14ac:dyDescent="0.2">
      <c r="A2288" s="24" t="s">
        <v>4979</v>
      </c>
      <c r="C2288" s="68">
        <v>43076</v>
      </c>
      <c r="D2288" s="23" t="s">
        <v>4980</v>
      </c>
      <c r="E2288" s="24" t="s">
        <v>4968</v>
      </c>
      <c r="F2288" s="25" t="s">
        <v>4988</v>
      </c>
      <c r="G2288" s="26" t="s">
        <v>4989</v>
      </c>
      <c r="H2288" s="25">
        <v>1100</v>
      </c>
      <c r="I2288" s="27">
        <v>2.5</v>
      </c>
      <c r="J2288" s="27">
        <v>174270</v>
      </c>
      <c r="K2288" s="28">
        <f t="shared" si="100"/>
        <v>497910</v>
      </c>
      <c r="N2288" s="28">
        <f t="shared" si="101"/>
        <v>2.5</v>
      </c>
    </row>
    <row r="2289" spans="1:15" x14ac:dyDescent="0.2">
      <c r="D2289" s="23" t="s">
        <v>4981</v>
      </c>
      <c r="E2289" s="24" t="s">
        <v>4985</v>
      </c>
      <c r="F2289" s="25" t="s">
        <v>129</v>
      </c>
      <c r="G2289" s="26" t="s">
        <v>129</v>
      </c>
      <c r="K2289" s="28">
        <f t="shared" si="100"/>
        <v>0</v>
      </c>
      <c r="N2289" s="28">
        <f t="shared" si="101"/>
        <v>0</v>
      </c>
    </row>
    <row r="2290" spans="1:15" x14ac:dyDescent="0.2">
      <c r="D2290" s="23" t="s">
        <v>4982</v>
      </c>
      <c r="E2290" s="24" t="s">
        <v>4986</v>
      </c>
      <c r="F2290" s="25" t="s">
        <v>129</v>
      </c>
      <c r="G2290" s="26" t="s">
        <v>129</v>
      </c>
      <c r="K2290" s="28">
        <f t="shared" si="100"/>
        <v>0</v>
      </c>
      <c r="N2290" s="28">
        <f t="shared" si="101"/>
        <v>0</v>
      </c>
    </row>
    <row r="2291" spans="1:15" x14ac:dyDescent="0.2">
      <c r="D2291" s="23" t="s">
        <v>4983</v>
      </c>
      <c r="E2291" s="24" t="s">
        <v>4987</v>
      </c>
      <c r="F2291" s="25" t="s">
        <v>129</v>
      </c>
      <c r="G2291" s="26" t="s">
        <v>129</v>
      </c>
      <c r="K2291" s="28">
        <f t="shared" si="100"/>
        <v>0</v>
      </c>
      <c r="N2291" s="28">
        <f t="shared" si="101"/>
        <v>0</v>
      </c>
    </row>
    <row r="2292" spans="1:15" x14ac:dyDescent="0.2">
      <c r="D2292" s="23" t="s">
        <v>4984</v>
      </c>
      <c r="E2292" s="24">
        <v>1.175</v>
      </c>
      <c r="F2292" s="25" t="s">
        <v>129</v>
      </c>
      <c r="G2292" s="26" t="s">
        <v>129</v>
      </c>
      <c r="K2292" s="28">
        <f t="shared" si="100"/>
        <v>0</v>
      </c>
      <c r="N2292" s="28">
        <f t="shared" si="101"/>
        <v>0</v>
      </c>
    </row>
    <row r="2293" spans="1:15" x14ac:dyDescent="0.2">
      <c r="A2293" s="24" t="s">
        <v>4990</v>
      </c>
      <c r="C2293" s="68">
        <v>43076</v>
      </c>
      <c r="D2293" s="23" t="s">
        <v>4991</v>
      </c>
      <c r="E2293" s="24">
        <v>22.003</v>
      </c>
      <c r="F2293" s="25" t="s">
        <v>4994</v>
      </c>
      <c r="G2293" s="26" t="s">
        <v>4995</v>
      </c>
      <c r="H2293" s="25">
        <v>1010</v>
      </c>
      <c r="I2293" s="27">
        <v>1.5</v>
      </c>
      <c r="J2293" s="27">
        <v>203720</v>
      </c>
      <c r="K2293" s="28">
        <f t="shared" si="100"/>
        <v>582060</v>
      </c>
      <c r="N2293" s="28">
        <f t="shared" si="101"/>
        <v>1.5</v>
      </c>
    </row>
    <row r="2294" spans="1:15" x14ac:dyDescent="0.2">
      <c r="D2294" s="23" t="s">
        <v>4992</v>
      </c>
      <c r="E2294" s="24">
        <v>9.0619999999999994</v>
      </c>
      <c r="F2294" s="25" t="s">
        <v>129</v>
      </c>
      <c r="G2294" s="26" t="s">
        <v>129</v>
      </c>
      <c r="K2294" s="28">
        <f t="shared" si="100"/>
        <v>0</v>
      </c>
      <c r="N2294" s="28">
        <f t="shared" si="101"/>
        <v>0</v>
      </c>
    </row>
    <row r="2295" spans="1:15" x14ac:dyDescent="0.2">
      <c r="D2295" s="23" t="s">
        <v>4993</v>
      </c>
      <c r="E2295" s="24">
        <v>79.319000000000003</v>
      </c>
      <c r="F2295" s="25" t="s">
        <v>129</v>
      </c>
      <c r="G2295" s="26" t="s">
        <v>129</v>
      </c>
      <c r="K2295" s="28">
        <f t="shared" ref="K2295:K2350" si="102">ROUND(J2295/0.35,-1)</f>
        <v>0</v>
      </c>
      <c r="N2295" s="28">
        <f t="shared" ref="N2295:N2350" si="103">SUM(I2295+M2295)</f>
        <v>0</v>
      </c>
    </row>
    <row r="2296" spans="1:15" x14ac:dyDescent="0.2">
      <c r="A2296" s="24">
        <v>755</v>
      </c>
      <c r="C2296" s="68">
        <v>43077</v>
      </c>
      <c r="D2296" s="23" t="s">
        <v>4996</v>
      </c>
      <c r="E2296" s="24">
        <v>0.28050000000000003</v>
      </c>
      <c r="F2296" s="25" t="s">
        <v>4997</v>
      </c>
      <c r="G2296" s="26" t="s">
        <v>4998</v>
      </c>
      <c r="H2296" s="25">
        <v>3010</v>
      </c>
      <c r="I2296" s="27">
        <v>0.5</v>
      </c>
      <c r="J2296" s="27">
        <v>4830</v>
      </c>
      <c r="K2296" s="28">
        <f t="shared" si="102"/>
        <v>13800</v>
      </c>
      <c r="L2296" s="29">
        <v>10000</v>
      </c>
      <c r="M2296" s="29">
        <v>40</v>
      </c>
      <c r="N2296" s="28">
        <f t="shared" si="103"/>
        <v>40.5</v>
      </c>
    </row>
    <row r="2297" spans="1:15" s="41" customFormat="1" x14ac:dyDescent="0.2">
      <c r="A2297" s="40">
        <v>754</v>
      </c>
      <c r="B2297" s="38"/>
      <c r="C2297" s="70">
        <v>43077</v>
      </c>
      <c r="D2297" s="39" t="s">
        <v>4999</v>
      </c>
      <c r="E2297" s="40">
        <v>28.895800000000001</v>
      </c>
      <c r="F2297" s="41" t="s">
        <v>5000</v>
      </c>
      <c r="G2297" s="42" t="s">
        <v>5001</v>
      </c>
      <c r="H2297" s="41">
        <v>1080</v>
      </c>
      <c r="I2297" s="43">
        <v>0.5</v>
      </c>
      <c r="J2297" s="43">
        <v>38510</v>
      </c>
      <c r="K2297" s="44">
        <f t="shared" si="102"/>
        <v>110030</v>
      </c>
      <c r="L2297" s="45">
        <v>130031.1</v>
      </c>
      <c r="M2297" s="45">
        <v>520.16</v>
      </c>
      <c r="N2297" s="44">
        <f t="shared" si="103"/>
        <v>520.66</v>
      </c>
      <c r="O2297" s="37"/>
    </row>
    <row r="2298" spans="1:15" x14ac:dyDescent="0.2">
      <c r="M2298" s="29" t="s">
        <v>5005</v>
      </c>
      <c r="N2298" s="28">
        <f>SUM(N2284:N2297)</f>
        <v>1191.96</v>
      </c>
      <c r="O2298" s="62">
        <v>65499</v>
      </c>
    </row>
    <row r="2300" spans="1:15" x14ac:dyDescent="0.2">
      <c r="A2300" s="24">
        <v>756</v>
      </c>
      <c r="C2300" s="68">
        <v>43077</v>
      </c>
      <c r="D2300" s="23" t="s">
        <v>5002</v>
      </c>
      <c r="E2300" s="24">
        <v>0.1148</v>
      </c>
      <c r="F2300" s="25" t="s">
        <v>5003</v>
      </c>
      <c r="G2300" s="26" t="s">
        <v>5004</v>
      </c>
      <c r="H2300" s="25">
        <v>3010</v>
      </c>
      <c r="I2300" s="27">
        <v>0.5</v>
      </c>
      <c r="J2300" s="27">
        <v>8040</v>
      </c>
      <c r="K2300" s="28">
        <f>ROUND(J2300/0.35,-1)</f>
        <v>22970</v>
      </c>
      <c r="L2300" s="29">
        <v>45000</v>
      </c>
      <c r="M2300" s="29">
        <v>180</v>
      </c>
      <c r="N2300" s="28">
        <f>SUM(I2300+M2300)</f>
        <v>180.5</v>
      </c>
      <c r="O2300" s="111"/>
    </row>
    <row r="2301" spans="1:15" x14ac:dyDescent="0.2">
      <c r="A2301" s="24" t="s">
        <v>5006</v>
      </c>
      <c r="C2301" s="68">
        <v>43077</v>
      </c>
      <c r="D2301" s="23" t="s">
        <v>3343</v>
      </c>
      <c r="E2301" s="24">
        <v>102.04</v>
      </c>
      <c r="F2301" s="25" t="s">
        <v>5007</v>
      </c>
      <c r="G2301" s="26" t="s">
        <v>3345</v>
      </c>
      <c r="H2301" s="25">
        <v>1180</v>
      </c>
      <c r="I2301" s="27">
        <v>0.5</v>
      </c>
      <c r="J2301" s="27">
        <v>112640</v>
      </c>
      <c r="K2301" s="28">
        <f t="shared" si="102"/>
        <v>321830</v>
      </c>
      <c r="N2301" s="28">
        <f t="shared" si="103"/>
        <v>0.5</v>
      </c>
    </row>
    <row r="2302" spans="1:15" x14ac:dyDescent="0.2">
      <c r="A2302" s="24">
        <v>757</v>
      </c>
      <c r="C2302" s="68">
        <v>43077</v>
      </c>
      <c r="D2302" s="23" t="s">
        <v>5008</v>
      </c>
      <c r="E2302" s="24">
        <v>0.16930000000000001</v>
      </c>
      <c r="F2302" s="25" t="s">
        <v>5009</v>
      </c>
      <c r="G2302" s="26" t="s">
        <v>5010</v>
      </c>
      <c r="H2302" s="25">
        <v>2010</v>
      </c>
      <c r="I2302" s="27">
        <v>0.5</v>
      </c>
      <c r="J2302" s="27">
        <v>16040</v>
      </c>
      <c r="K2302" s="28">
        <f t="shared" si="102"/>
        <v>45830</v>
      </c>
      <c r="L2302" s="29">
        <v>30000</v>
      </c>
      <c r="M2302" s="29">
        <v>120</v>
      </c>
      <c r="N2302" s="28">
        <f t="shared" si="103"/>
        <v>120.5</v>
      </c>
    </row>
    <row r="2303" spans="1:15" x14ac:dyDescent="0.2">
      <c r="A2303" s="24">
        <v>758</v>
      </c>
      <c r="C2303" s="68">
        <v>43077</v>
      </c>
      <c r="D2303" s="23" t="s">
        <v>5011</v>
      </c>
      <c r="E2303" s="24">
        <v>2.5771000000000002</v>
      </c>
      <c r="F2303" s="25" t="s">
        <v>2652</v>
      </c>
      <c r="G2303" s="26" t="s">
        <v>5012</v>
      </c>
      <c r="H2303" s="25">
        <v>1070</v>
      </c>
      <c r="I2303" s="27">
        <v>0.5</v>
      </c>
      <c r="J2303" s="27">
        <v>4990</v>
      </c>
      <c r="K2303" s="28">
        <f t="shared" si="102"/>
        <v>14260</v>
      </c>
      <c r="L2303" s="29">
        <v>18000</v>
      </c>
      <c r="M2303" s="29">
        <v>72</v>
      </c>
      <c r="N2303" s="28">
        <f t="shared" si="103"/>
        <v>72.5</v>
      </c>
    </row>
    <row r="2304" spans="1:15" x14ac:dyDescent="0.2">
      <c r="A2304" s="24" t="s">
        <v>5013</v>
      </c>
      <c r="C2304" s="68">
        <v>43080</v>
      </c>
      <c r="D2304" s="23" t="s">
        <v>5014</v>
      </c>
      <c r="E2304" s="24" t="s">
        <v>5017</v>
      </c>
      <c r="F2304" s="25" t="s">
        <v>5019</v>
      </c>
      <c r="G2304" s="26" t="s">
        <v>5020</v>
      </c>
      <c r="H2304" s="25">
        <v>3010</v>
      </c>
      <c r="I2304" s="27">
        <v>1.5</v>
      </c>
      <c r="J2304" s="27">
        <v>20730</v>
      </c>
      <c r="K2304" s="28">
        <f t="shared" si="102"/>
        <v>59230</v>
      </c>
      <c r="N2304" s="28">
        <f t="shared" si="103"/>
        <v>1.5</v>
      </c>
    </row>
    <row r="2305" spans="1:15" x14ac:dyDescent="0.2">
      <c r="D2305" s="23" t="s">
        <v>5015</v>
      </c>
      <c r="E2305" s="24" t="s">
        <v>5017</v>
      </c>
      <c r="F2305" s="25" t="s">
        <v>129</v>
      </c>
      <c r="G2305" s="26" t="s">
        <v>129</v>
      </c>
      <c r="K2305" s="28">
        <f t="shared" si="102"/>
        <v>0</v>
      </c>
      <c r="N2305" s="28">
        <f t="shared" si="103"/>
        <v>0</v>
      </c>
    </row>
    <row r="2306" spans="1:15" ht="12" customHeight="1" x14ac:dyDescent="0.2">
      <c r="D2306" s="23" t="s">
        <v>5016</v>
      </c>
      <c r="E2306" s="24" t="s">
        <v>5018</v>
      </c>
      <c r="F2306" s="25" t="s">
        <v>129</v>
      </c>
      <c r="G2306" s="26" t="s">
        <v>129</v>
      </c>
      <c r="K2306" s="28">
        <f t="shared" si="102"/>
        <v>0</v>
      </c>
      <c r="N2306" s="28">
        <f t="shared" si="103"/>
        <v>0</v>
      </c>
    </row>
    <row r="2307" spans="1:15" s="41" customFormat="1" x14ac:dyDescent="0.2">
      <c r="A2307" s="40" t="s">
        <v>5021</v>
      </c>
      <c r="B2307" s="38"/>
      <c r="C2307" s="70">
        <v>43080</v>
      </c>
      <c r="D2307" s="39" t="s">
        <v>4276</v>
      </c>
      <c r="E2307" s="40">
        <v>1.5860000000000001</v>
      </c>
      <c r="F2307" s="41" t="s">
        <v>5022</v>
      </c>
      <c r="G2307" s="42" t="s">
        <v>5023</v>
      </c>
      <c r="H2307" s="41">
        <v>3010</v>
      </c>
      <c r="I2307" s="43">
        <v>0.5</v>
      </c>
      <c r="J2307" s="43">
        <v>58030</v>
      </c>
      <c r="K2307" s="44">
        <f t="shared" si="102"/>
        <v>165800</v>
      </c>
      <c r="L2307" s="45"/>
      <c r="M2307" s="45"/>
      <c r="N2307" s="44">
        <f t="shared" si="103"/>
        <v>0.5</v>
      </c>
      <c r="O2307" s="37"/>
    </row>
    <row r="2308" spans="1:15" x14ac:dyDescent="0.2">
      <c r="N2308" s="28">
        <f>SUM(N2300:N2307)</f>
        <v>376</v>
      </c>
      <c r="O2308" s="62">
        <v>65516</v>
      </c>
    </row>
    <row r="2310" spans="1:15" x14ac:dyDescent="0.2">
      <c r="A2310" s="24" t="s">
        <v>4966</v>
      </c>
      <c r="C2310" s="68">
        <v>43076</v>
      </c>
      <c r="D2310" s="23" t="s">
        <v>4967</v>
      </c>
      <c r="E2310" s="24" t="s">
        <v>4968</v>
      </c>
      <c r="F2310" s="25" t="s">
        <v>4969</v>
      </c>
      <c r="G2310" s="26" t="s">
        <v>4970</v>
      </c>
      <c r="H2310" s="25">
        <v>2040</v>
      </c>
      <c r="I2310" s="27">
        <v>0.5</v>
      </c>
      <c r="J2310" s="27">
        <v>41090</v>
      </c>
      <c r="K2310" s="28">
        <f>ROUND(J2310/0.35,-1)</f>
        <v>117400</v>
      </c>
      <c r="N2310" s="28">
        <f>SUM(I2310+M2310)</f>
        <v>0.5</v>
      </c>
    </row>
    <row r="2311" spans="1:15" x14ac:dyDescent="0.2">
      <c r="A2311" s="24">
        <v>759</v>
      </c>
      <c r="C2311" s="68">
        <v>43080</v>
      </c>
      <c r="D2311" s="23" t="s">
        <v>5024</v>
      </c>
      <c r="E2311" s="24">
        <v>4.2510000000000003</v>
      </c>
      <c r="F2311" s="25" t="s">
        <v>5027</v>
      </c>
      <c r="G2311" s="26" t="s">
        <v>5028</v>
      </c>
      <c r="H2311" s="25">
        <v>1010</v>
      </c>
      <c r="I2311" s="27">
        <v>1.5</v>
      </c>
      <c r="J2311" s="27">
        <v>24370</v>
      </c>
      <c r="K2311" s="28">
        <f>ROUND(J2311/0.35,-1)</f>
        <v>69630</v>
      </c>
      <c r="L2311" s="29">
        <v>116000</v>
      </c>
      <c r="M2311" s="29">
        <v>464</v>
      </c>
      <c r="N2311" s="28">
        <f>SUM(I2311+M2311)</f>
        <v>465.5</v>
      </c>
      <c r="O2311" s="112"/>
    </row>
    <row r="2312" spans="1:15" x14ac:dyDescent="0.2">
      <c r="D2312" s="23" t="s">
        <v>5025</v>
      </c>
      <c r="E2312" s="24">
        <v>5</v>
      </c>
      <c r="F2312" s="25" t="s">
        <v>129</v>
      </c>
      <c r="G2312" s="26" t="s">
        <v>129</v>
      </c>
      <c r="K2312" s="28">
        <f>ROUND(J2312/0.35,-1)</f>
        <v>0</v>
      </c>
      <c r="N2312" s="28">
        <f>SUM(I2312+M2312)</f>
        <v>0</v>
      </c>
      <c r="O2312" s="112"/>
    </row>
    <row r="2313" spans="1:15" x14ac:dyDescent="0.2">
      <c r="D2313" s="23" t="s">
        <v>5026</v>
      </c>
      <c r="E2313" s="24">
        <v>4.25</v>
      </c>
      <c r="F2313" s="25" t="s">
        <v>129</v>
      </c>
      <c r="G2313" s="26" t="s">
        <v>129</v>
      </c>
      <c r="K2313" s="28">
        <f>ROUND(J2313/0.35,-1)</f>
        <v>0</v>
      </c>
      <c r="N2313" s="28">
        <f>SUM(I2313+M2313)</f>
        <v>0</v>
      </c>
      <c r="O2313" s="112"/>
    </row>
    <row r="2314" spans="1:15" x14ac:dyDescent="0.2">
      <c r="A2314" s="24">
        <v>760</v>
      </c>
      <c r="C2314" s="68">
        <v>43080</v>
      </c>
      <c r="D2314" s="23" t="s">
        <v>5029</v>
      </c>
      <c r="E2314" s="24" t="s">
        <v>5030</v>
      </c>
      <c r="F2314" s="25" t="s">
        <v>5031</v>
      </c>
      <c r="G2314" s="26" t="s">
        <v>5032</v>
      </c>
      <c r="H2314" s="25">
        <v>1150</v>
      </c>
      <c r="I2314" s="27">
        <v>0.5</v>
      </c>
      <c r="J2314" s="27">
        <v>15660</v>
      </c>
      <c r="K2314" s="28">
        <f t="shared" si="102"/>
        <v>44740</v>
      </c>
      <c r="L2314" s="29">
        <v>67500</v>
      </c>
      <c r="M2314" s="29">
        <v>270</v>
      </c>
      <c r="N2314" s="28">
        <f t="shared" si="103"/>
        <v>270.5</v>
      </c>
      <c r="O2314" s="112"/>
    </row>
    <row r="2315" spans="1:15" x14ac:dyDescent="0.2">
      <c r="A2315" s="24">
        <v>761</v>
      </c>
      <c r="C2315" s="68">
        <v>43081</v>
      </c>
      <c r="D2315" s="23" t="s">
        <v>5033</v>
      </c>
      <c r="E2315" s="24">
        <v>0.314</v>
      </c>
      <c r="F2315" s="25" t="s">
        <v>5034</v>
      </c>
      <c r="G2315" s="26" t="s">
        <v>5035</v>
      </c>
      <c r="H2315" s="25">
        <v>2050</v>
      </c>
      <c r="I2315" s="27">
        <v>0.5</v>
      </c>
      <c r="J2315" s="27">
        <v>37060</v>
      </c>
      <c r="K2315" s="28">
        <f t="shared" si="102"/>
        <v>105890</v>
      </c>
      <c r="L2315" s="29">
        <v>175000</v>
      </c>
      <c r="M2315" s="29">
        <v>700</v>
      </c>
      <c r="N2315" s="28">
        <f t="shared" si="103"/>
        <v>700.5</v>
      </c>
      <c r="O2315" s="112"/>
    </row>
    <row r="2316" spans="1:15" s="41" customFormat="1" x14ac:dyDescent="0.2">
      <c r="A2316" s="40">
        <v>762</v>
      </c>
      <c r="B2316" s="38" t="s">
        <v>145</v>
      </c>
      <c r="C2316" s="70">
        <v>43082</v>
      </c>
      <c r="D2316" s="39" t="s">
        <v>5036</v>
      </c>
      <c r="E2316" s="40">
        <v>1.4086000000000001</v>
      </c>
      <c r="F2316" s="41" t="s">
        <v>5037</v>
      </c>
      <c r="G2316" s="42" t="s">
        <v>5038</v>
      </c>
      <c r="H2316" s="41">
        <v>3010</v>
      </c>
      <c r="I2316" s="43">
        <v>0.5</v>
      </c>
      <c r="J2316" s="43">
        <v>72140</v>
      </c>
      <c r="K2316" s="44">
        <f t="shared" si="102"/>
        <v>206110</v>
      </c>
      <c r="L2316" s="45">
        <v>110000</v>
      </c>
      <c r="M2316" s="45">
        <v>440</v>
      </c>
      <c r="N2316" s="44">
        <f t="shared" si="103"/>
        <v>440.5</v>
      </c>
      <c r="O2316" s="37"/>
    </row>
    <row r="2317" spans="1:15" x14ac:dyDescent="0.2">
      <c r="K2317" s="28">
        <f t="shared" si="102"/>
        <v>0</v>
      </c>
      <c r="N2317" s="28">
        <f>SUM(N2310:N2316)</f>
        <v>1877.5</v>
      </c>
      <c r="O2317" s="62">
        <v>65548</v>
      </c>
    </row>
    <row r="2318" spans="1:15" x14ac:dyDescent="0.2">
      <c r="O2318" s="113"/>
    </row>
    <row r="2319" spans="1:15" x14ac:dyDescent="0.2">
      <c r="A2319" s="24">
        <v>763</v>
      </c>
      <c r="C2319" s="68">
        <v>43083</v>
      </c>
      <c r="D2319" s="23" t="s">
        <v>3623</v>
      </c>
      <c r="E2319" s="24">
        <v>5.3334000000000001</v>
      </c>
      <c r="F2319" s="25" t="s">
        <v>5040</v>
      </c>
      <c r="G2319" s="26" t="s">
        <v>5041</v>
      </c>
      <c r="H2319" s="25">
        <v>1220</v>
      </c>
      <c r="I2319" s="27">
        <v>1</v>
      </c>
      <c r="J2319" s="27">
        <v>59250</v>
      </c>
      <c r="K2319" s="28">
        <f t="shared" si="102"/>
        <v>169290</v>
      </c>
      <c r="L2319" s="29">
        <v>220000</v>
      </c>
      <c r="M2319" s="29">
        <v>880</v>
      </c>
      <c r="N2319" s="28">
        <f t="shared" si="103"/>
        <v>881</v>
      </c>
    </row>
    <row r="2320" spans="1:15" x14ac:dyDescent="0.2">
      <c r="D2320" s="23" t="s">
        <v>5039</v>
      </c>
      <c r="E2320" s="24">
        <v>10.379200000000001</v>
      </c>
      <c r="F2320" s="25" t="s">
        <v>129</v>
      </c>
      <c r="G2320" s="26" t="s">
        <v>129</v>
      </c>
      <c r="K2320" s="28">
        <f t="shared" si="102"/>
        <v>0</v>
      </c>
      <c r="N2320" s="28">
        <f t="shared" si="103"/>
        <v>0</v>
      </c>
    </row>
    <row r="2321" spans="1:15" x14ac:dyDescent="0.2">
      <c r="A2321" s="24">
        <v>765</v>
      </c>
      <c r="C2321" s="68">
        <v>43084</v>
      </c>
      <c r="D2321" s="23" t="s">
        <v>5042</v>
      </c>
      <c r="E2321" s="24">
        <v>20</v>
      </c>
      <c r="F2321" s="25" t="s">
        <v>5043</v>
      </c>
      <c r="G2321" s="26" t="s">
        <v>5044</v>
      </c>
      <c r="H2321" s="25">
        <v>1080</v>
      </c>
      <c r="I2321" s="27">
        <v>0.5</v>
      </c>
      <c r="J2321" s="27">
        <v>56330</v>
      </c>
      <c r="K2321" s="28">
        <f t="shared" si="102"/>
        <v>160940</v>
      </c>
      <c r="L2321" s="29">
        <v>170000</v>
      </c>
      <c r="M2321" s="29">
        <v>680</v>
      </c>
      <c r="N2321" s="28">
        <f t="shared" si="103"/>
        <v>680.5</v>
      </c>
    </row>
    <row r="2322" spans="1:15" x14ac:dyDescent="0.2">
      <c r="A2322" s="24" t="s">
        <v>5045</v>
      </c>
      <c r="C2322" s="68">
        <v>43084</v>
      </c>
      <c r="D2322" s="23" t="s">
        <v>5046</v>
      </c>
      <c r="E2322" s="24">
        <v>10</v>
      </c>
      <c r="F2322" s="25" t="s">
        <v>5048</v>
      </c>
      <c r="G2322" s="26" t="s">
        <v>5049</v>
      </c>
      <c r="H2322" s="25">
        <v>1020</v>
      </c>
      <c r="I2322" s="27">
        <v>1</v>
      </c>
      <c r="J2322" s="27">
        <v>41080</v>
      </c>
      <c r="K2322" s="28">
        <f t="shared" si="102"/>
        <v>117370</v>
      </c>
      <c r="N2322" s="28">
        <f t="shared" si="103"/>
        <v>1</v>
      </c>
    </row>
    <row r="2323" spans="1:15" x14ac:dyDescent="0.2">
      <c r="D2323" s="23" t="s">
        <v>5047</v>
      </c>
      <c r="E2323" s="24">
        <v>9.3260000000000005</v>
      </c>
      <c r="F2323" s="25" t="s">
        <v>129</v>
      </c>
      <c r="G2323" s="26" t="s">
        <v>129</v>
      </c>
      <c r="K2323" s="28">
        <f t="shared" si="102"/>
        <v>0</v>
      </c>
      <c r="N2323" s="28">
        <f t="shared" si="103"/>
        <v>0</v>
      </c>
    </row>
    <row r="2324" spans="1:15" x14ac:dyDescent="0.2">
      <c r="A2324" s="24">
        <v>764</v>
      </c>
      <c r="C2324" s="68">
        <v>43083</v>
      </c>
      <c r="D2324" s="23" t="s">
        <v>4425</v>
      </c>
      <c r="E2324" s="24">
        <v>3.0000000000000001E-3</v>
      </c>
      <c r="F2324" s="25" t="s">
        <v>261</v>
      </c>
      <c r="G2324" s="26" t="s">
        <v>5051</v>
      </c>
      <c r="H2324" s="25">
        <v>3010</v>
      </c>
      <c r="I2324" s="27">
        <v>1</v>
      </c>
      <c r="J2324" s="27">
        <v>17090</v>
      </c>
      <c r="K2324" s="28">
        <f t="shared" si="102"/>
        <v>48830</v>
      </c>
      <c r="L2324" s="29">
        <v>38400</v>
      </c>
      <c r="M2324" s="29">
        <v>153.6</v>
      </c>
      <c r="N2324" s="28">
        <f t="shared" si="103"/>
        <v>154.6</v>
      </c>
    </row>
    <row r="2325" spans="1:15" x14ac:dyDescent="0.2">
      <c r="D2325" s="23" t="s">
        <v>4424</v>
      </c>
      <c r="E2325" s="24" t="s">
        <v>5050</v>
      </c>
      <c r="F2325" s="25" t="s">
        <v>129</v>
      </c>
      <c r="G2325" s="26" t="s">
        <v>129</v>
      </c>
      <c r="K2325" s="28">
        <f t="shared" si="102"/>
        <v>0</v>
      </c>
      <c r="N2325" s="28">
        <f t="shared" si="103"/>
        <v>0</v>
      </c>
    </row>
    <row r="2326" spans="1:15" s="41" customFormat="1" x14ac:dyDescent="0.2">
      <c r="A2326" s="40">
        <v>766</v>
      </c>
      <c r="B2326" s="38"/>
      <c r="C2326" s="70">
        <v>43083</v>
      </c>
      <c r="D2326" s="39" t="s">
        <v>5052</v>
      </c>
      <c r="E2326" s="40" t="s">
        <v>263</v>
      </c>
      <c r="F2326" s="41" t="s">
        <v>5053</v>
      </c>
      <c r="G2326" s="42" t="s">
        <v>5054</v>
      </c>
      <c r="H2326" s="41">
        <v>3010</v>
      </c>
      <c r="I2326" s="43">
        <v>0.5</v>
      </c>
      <c r="J2326" s="43">
        <v>25470</v>
      </c>
      <c r="K2326" s="44">
        <f t="shared" si="102"/>
        <v>72770</v>
      </c>
      <c r="L2326" s="45">
        <v>75500</v>
      </c>
      <c r="M2326" s="45">
        <v>302</v>
      </c>
      <c r="N2326" s="44">
        <f t="shared" si="103"/>
        <v>302.5</v>
      </c>
      <c r="O2326" s="37"/>
    </row>
    <row r="2327" spans="1:15" x14ac:dyDescent="0.2">
      <c r="N2327" s="28">
        <f>SUM(N2319:N2326)</f>
        <v>2019.6</v>
      </c>
      <c r="O2327" s="62">
        <v>65609</v>
      </c>
    </row>
    <row r="2329" spans="1:15" x14ac:dyDescent="0.2">
      <c r="A2329" s="24">
        <v>767</v>
      </c>
      <c r="C2329" s="68">
        <v>43087</v>
      </c>
      <c r="D2329" s="23" t="s">
        <v>5055</v>
      </c>
      <c r="E2329" s="24">
        <v>1.2</v>
      </c>
      <c r="F2329" s="25" t="s">
        <v>5056</v>
      </c>
      <c r="G2329" s="26" t="s">
        <v>5057</v>
      </c>
      <c r="H2329" s="25">
        <v>1220</v>
      </c>
      <c r="I2329" s="27">
        <v>0.5</v>
      </c>
      <c r="J2329" s="27">
        <v>17890</v>
      </c>
      <c r="K2329" s="28">
        <f t="shared" si="102"/>
        <v>51110</v>
      </c>
      <c r="L2329" s="29">
        <v>65000</v>
      </c>
      <c r="M2329" s="29">
        <v>260</v>
      </c>
      <c r="N2329" s="28">
        <f t="shared" si="103"/>
        <v>260.5</v>
      </c>
    </row>
    <row r="2330" spans="1:15" x14ac:dyDescent="0.2">
      <c r="A2330" s="24">
        <v>769</v>
      </c>
      <c r="C2330" s="68">
        <v>43087</v>
      </c>
      <c r="D2330" s="23" t="s">
        <v>5062</v>
      </c>
      <c r="E2330" s="24" t="s">
        <v>5063</v>
      </c>
      <c r="F2330" s="25" t="s">
        <v>5064</v>
      </c>
      <c r="G2330" s="26" t="s">
        <v>5065</v>
      </c>
      <c r="H2330" s="25">
        <v>3010</v>
      </c>
      <c r="I2330" s="27">
        <v>0.5</v>
      </c>
      <c r="J2330" s="27">
        <v>22540</v>
      </c>
      <c r="K2330" s="28">
        <f t="shared" si="102"/>
        <v>64400</v>
      </c>
      <c r="L2330" s="29">
        <v>121000</v>
      </c>
      <c r="M2330" s="29">
        <v>484</v>
      </c>
      <c r="N2330" s="28">
        <f t="shared" si="103"/>
        <v>484.5</v>
      </c>
    </row>
    <row r="2331" spans="1:15" x14ac:dyDescent="0.2">
      <c r="A2331" s="24">
        <v>770</v>
      </c>
      <c r="C2331" s="68">
        <v>43087</v>
      </c>
      <c r="D2331" s="23" t="s">
        <v>5066</v>
      </c>
      <c r="E2331" s="24" t="s">
        <v>5067</v>
      </c>
      <c r="F2331" s="25" t="s">
        <v>5068</v>
      </c>
      <c r="G2331" s="26" t="s">
        <v>5069</v>
      </c>
      <c r="H2331" s="25">
        <v>3010</v>
      </c>
      <c r="I2331" s="27">
        <v>0.5</v>
      </c>
      <c r="J2331" s="27">
        <v>29600</v>
      </c>
      <c r="K2331" s="28">
        <f t="shared" si="102"/>
        <v>84570</v>
      </c>
      <c r="L2331" s="29">
        <v>90900</v>
      </c>
      <c r="M2331" s="29">
        <v>363.6</v>
      </c>
      <c r="N2331" s="28">
        <f t="shared" si="103"/>
        <v>364.1</v>
      </c>
    </row>
    <row r="2332" spans="1:15" x14ac:dyDescent="0.2">
      <c r="A2332" s="24">
        <v>771</v>
      </c>
      <c r="C2332" s="68">
        <v>43087</v>
      </c>
      <c r="D2332" s="23" t="s">
        <v>5070</v>
      </c>
      <c r="E2332" s="24" t="s">
        <v>5071</v>
      </c>
      <c r="F2332" s="25" t="s">
        <v>5072</v>
      </c>
      <c r="G2332" s="26" t="s">
        <v>5073</v>
      </c>
      <c r="H2332" s="25">
        <v>3010</v>
      </c>
      <c r="I2332" s="27">
        <v>0.5</v>
      </c>
      <c r="J2332" s="27">
        <v>12040</v>
      </c>
      <c r="K2332" s="28">
        <f t="shared" si="102"/>
        <v>34400</v>
      </c>
      <c r="L2332" s="29">
        <v>22000</v>
      </c>
      <c r="M2332" s="29">
        <v>88</v>
      </c>
      <c r="N2332" s="28">
        <f t="shared" si="103"/>
        <v>88.5</v>
      </c>
    </row>
    <row r="2333" spans="1:15" s="41" customFormat="1" x14ac:dyDescent="0.2">
      <c r="A2333" s="40">
        <v>772</v>
      </c>
      <c r="B2333" s="38"/>
      <c r="C2333" s="70">
        <v>43088</v>
      </c>
      <c r="D2333" s="39" t="s">
        <v>5074</v>
      </c>
      <c r="E2333" s="40" t="s">
        <v>5075</v>
      </c>
      <c r="F2333" s="41" t="s">
        <v>5076</v>
      </c>
      <c r="G2333" s="42" t="s">
        <v>5077</v>
      </c>
      <c r="H2333" s="41">
        <v>3010</v>
      </c>
      <c r="I2333" s="43">
        <v>0.5</v>
      </c>
      <c r="J2333" s="43">
        <v>7280</v>
      </c>
      <c r="K2333" s="44">
        <f t="shared" si="102"/>
        <v>20800</v>
      </c>
      <c r="L2333" s="45">
        <v>22000</v>
      </c>
      <c r="M2333" s="45">
        <v>88</v>
      </c>
      <c r="N2333" s="44">
        <f t="shared" si="103"/>
        <v>88.5</v>
      </c>
      <c r="O2333" s="37"/>
    </row>
    <row r="2334" spans="1:15" x14ac:dyDescent="0.2">
      <c r="N2334" s="28">
        <f>SUM(N2329:N2333)</f>
        <v>1286.0999999999999</v>
      </c>
      <c r="O2334" s="62">
        <v>65633</v>
      </c>
    </row>
    <row r="2336" spans="1:15" x14ac:dyDescent="0.2">
      <c r="A2336" s="24">
        <v>768</v>
      </c>
      <c r="C2336" s="68">
        <v>43087</v>
      </c>
      <c r="D2336" s="23" t="s">
        <v>5058</v>
      </c>
      <c r="E2336" s="24">
        <v>0.2104</v>
      </c>
      <c r="F2336" s="25" t="s">
        <v>5060</v>
      </c>
      <c r="G2336" s="26" t="s">
        <v>5061</v>
      </c>
      <c r="H2336" s="25">
        <v>1190</v>
      </c>
      <c r="I2336" s="27">
        <v>1</v>
      </c>
      <c r="J2336" s="27">
        <v>22250</v>
      </c>
      <c r="K2336" s="28">
        <f>ROUND(J2336/0.35,-1)</f>
        <v>63570</v>
      </c>
      <c r="L2336" s="29">
        <v>50350</v>
      </c>
      <c r="M2336" s="29">
        <v>201.4</v>
      </c>
      <c r="N2336" s="28">
        <f>SUM(I2336+M2336)</f>
        <v>202.4</v>
      </c>
    </row>
    <row r="2337" spans="1:15" x14ac:dyDescent="0.2">
      <c r="D2337" s="23" t="s">
        <v>5059</v>
      </c>
      <c r="E2337" s="24">
        <v>9.4999999999999998E-3</v>
      </c>
      <c r="F2337" s="25" t="s">
        <v>129</v>
      </c>
      <c r="G2337" s="26" t="s">
        <v>129</v>
      </c>
      <c r="K2337" s="28">
        <f>ROUND(J2337/0.35,-1)</f>
        <v>0</v>
      </c>
      <c r="N2337" s="28">
        <f>SUM(I2337+M2337)</f>
        <v>0</v>
      </c>
    </row>
    <row r="2338" spans="1:15" x14ac:dyDescent="0.2">
      <c r="A2338" s="24">
        <v>777</v>
      </c>
      <c r="C2338" s="68">
        <v>43088</v>
      </c>
      <c r="D2338" s="23" t="s">
        <v>5078</v>
      </c>
      <c r="E2338" s="24">
        <v>9.0340000000000007</v>
      </c>
      <c r="F2338" s="25" t="s">
        <v>5079</v>
      </c>
      <c r="G2338" s="26" t="s">
        <v>5080</v>
      </c>
      <c r="H2338" s="25">
        <v>1070</v>
      </c>
      <c r="I2338" s="27">
        <v>0.5</v>
      </c>
      <c r="J2338" s="27">
        <v>77120</v>
      </c>
      <c r="K2338" s="28">
        <f t="shared" si="102"/>
        <v>220340</v>
      </c>
      <c r="L2338" s="29">
        <v>230000</v>
      </c>
      <c r="M2338" s="29">
        <v>920</v>
      </c>
      <c r="N2338" s="28">
        <f t="shared" si="103"/>
        <v>920.5</v>
      </c>
    </row>
    <row r="2339" spans="1:15" x14ac:dyDescent="0.2">
      <c r="A2339" s="24" t="s">
        <v>5094</v>
      </c>
      <c r="C2339" s="68">
        <v>43088</v>
      </c>
      <c r="D2339" s="23" t="s">
        <v>5081</v>
      </c>
      <c r="E2339" s="24">
        <v>1.74</v>
      </c>
      <c r="F2339" s="25" t="s">
        <v>5082</v>
      </c>
      <c r="G2339" s="26" t="s">
        <v>5083</v>
      </c>
      <c r="H2339" s="25">
        <v>1150</v>
      </c>
      <c r="I2339" s="27">
        <v>0.5</v>
      </c>
      <c r="K2339" s="28">
        <f t="shared" si="102"/>
        <v>0</v>
      </c>
      <c r="N2339" s="28">
        <f t="shared" si="103"/>
        <v>0.5</v>
      </c>
    </row>
    <row r="2340" spans="1:15" x14ac:dyDescent="0.2">
      <c r="A2340" s="24">
        <v>773</v>
      </c>
      <c r="C2340" s="68">
        <v>43088</v>
      </c>
      <c r="D2340" s="23" t="s">
        <v>5084</v>
      </c>
      <c r="E2340" s="24">
        <v>5</v>
      </c>
      <c r="F2340" s="25" t="s">
        <v>5085</v>
      </c>
      <c r="G2340" s="26" t="s">
        <v>5086</v>
      </c>
      <c r="H2340" s="25">
        <v>1180</v>
      </c>
      <c r="I2340" s="27">
        <v>0.5</v>
      </c>
      <c r="J2340" s="27">
        <v>50590</v>
      </c>
      <c r="K2340" s="28">
        <f t="shared" si="102"/>
        <v>144540</v>
      </c>
      <c r="L2340" s="29">
        <v>282000</v>
      </c>
      <c r="M2340" s="29">
        <v>1128</v>
      </c>
      <c r="N2340" s="28">
        <f t="shared" si="103"/>
        <v>1128.5</v>
      </c>
    </row>
    <row r="2341" spans="1:15" x14ac:dyDescent="0.2">
      <c r="A2341" s="24">
        <v>774</v>
      </c>
      <c r="C2341" s="68">
        <v>43088</v>
      </c>
      <c r="D2341" s="23" t="s">
        <v>5087</v>
      </c>
      <c r="E2341" s="24">
        <v>1.248</v>
      </c>
      <c r="F2341" s="25" t="s">
        <v>5088</v>
      </c>
      <c r="G2341" s="26" t="s">
        <v>5089</v>
      </c>
      <c r="H2341" s="25">
        <v>1010</v>
      </c>
      <c r="I2341" s="27">
        <v>0.5</v>
      </c>
      <c r="J2341" s="27">
        <v>1880</v>
      </c>
      <c r="K2341" s="28">
        <f t="shared" si="102"/>
        <v>5370</v>
      </c>
      <c r="L2341" s="29">
        <v>8000</v>
      </c>
      <c r="M2341" s="29">
        <v>32</v>
      </c>
      <c r="N2341" s="28">
        <f t="shared" si="103"/>
        <v>32.5</v>
      </c>
    </row>
    <row r="2342" spans="1:15" x14ac:dyDescent="0.2">
      <c r="A2342" s="24">
        <v>775</v>
      </c>
      <c r="C2342" s="68">
        <v>43088</v>
      </c>
      <c r="D2342" s="23" t="s">
        <v>5090</v>
      </c>
      <c r="E2342" s="24">
        <v>47</v>
      </c>
      <c r="F2342" s="25" t="s">
        <v>5091</v>
      </c>
      <c r="G2342" s="26" t="s">
        <v>5092</v>
      </c>
      <c r="H2342" s="25">
        <v>1090</v>
      </c>
      <c r="I2342" s="27">
        <v>0.5</v>
      </c>
      <c r="J2342" s="27">
        <v>73470</v>
      </c>
      <c r="K2342" s="28">
        <f t="shared" si="102"/>
        <v>209910</v>
      </c>
      <c r="L2342" s="29">
        <v>249100</v>
      </c>
      <c r="M2342" s="29">
        <v>996.4</v>
      </c>
      <c r="N2342" s="28">
        <f t="shared" si="103"/>
        <v>996.9</v>
      </c>
    </row>
    <row r="2343" spans="1:15" x14ac:dyDescent="0.2">
      <c r="A2343" s="24">
        <v>776</v>
      </c>
      <c r="C2343" s="68">
        <v>43088</v>
      </c>
      <c r="D2343" s="23" t="s">
        <v>5093</v>
      </c>
      <c r="E2343" s="24">
        <v>29.738</v>
      </c>
      <c r="F2343" s="25" t="s">
        <v>5082</v>
      </c>
      <c r="G2343" s="26" t="s">
        <v>5083</v>
      </c>
      <c r="H2343" s="25">
        <v>1150</v>
      </c>
      <c r="I2343" s="27">
        <v>1</v>
      </c>
      <c r="J2343" s="27">
        <v>110030</v>
      </c>
      <c r="K2343" s="28">
        <f t="shared" si="102"/>
        <v>314370</v>
      </c>
      <c r="L2343" s="29">
        <v>250000</v>
      </c>
      <c r="M2343" s="29">
        <v>1000</v>
      </c>
      <c r="N2343" s="28">
        <f t="shared" si="103"/>
        <v>1001</v>
      </c>
    </row>
    <row r="2344" spans="1:15" s="41" customFormat="1" x14ac:dyDescent="0.2">
      <c r="A2344" s="40"/>
      <c r="B2344" s="38"/>
      <c r="C2344" s="70"/>
      <c r="D2344" s="39" t="s">
        <v>5081</v>
      </c>
      <c r="E2344" s="40">
        <v>48.847999999999999</v>
      </c>
      <c r="F2344" s="41" t="s">
        <v>129</v>
      </c>
      <c r="G2344" s="42" t="s">
        <v>129</v>
      </c>
      <c r="I2344" s="43"/>
      <c r="J2344" s="43"/>
      <c r="K2344" s="44">
        <f t="shared" si="102"/>
        <v>0</v>
      </c>
      <c r="L2344" s="45"/>
      <c r="M2344" s="45"/>
      <c r="N2344" s="44">
        <f t="shared" si="103"/>
        <v>0</v>
      </c>
      <c r="O2344" s="37"/>
    </row>
    <row r="2345" spans="1:15" x14ac:dyDescent="0.2">
      <c r="N2345" s="28">
        <f>SUM(N2336:N2344)</f>
        <v>4282.3</v>
      </c>
      <c r="O2345" s="62">
        <v>65655</v>
      </c>
    </row>
    <row r="2347" spans="1:15" x14ac:dyDescent="0.2">
      <c r="A2347" s="24">
        <v>778</v>
      </c>
      <c r="C2347" s="68">
        <v>43089</v>
      </c>
      <c r="D2347" s="23" t="s">
        <v>5095</v>
      </c>
      <c r="E2347" s="24">
        <v>23.494</v>
      </c>
      <c r="F2347" s="25" t="s">
        <v>5096</v>
      </c>
      <c r="G2347" s="26" t="s">
        <v>5097</v>
      </c>
      <c r="H2347" s="25">
        <v>1010</v>
      </c>
      <c r="I2347" s="27">
        <v>0.5</v>
      </c>
      <c r="J2347" s="27">
        <v>109070</v>
      </c>
      <c r="K2347" s="28">
        <f t="shared" si="102"/>
        <v>311630</v>
      </c>
      <c r="L2347" s="29">
        <v>375000</v>
      </c>
      <c r="M2347" s="29">
        <v>1500</v>
      </c>
      <c r="N2347" s="28">
        <f t="shared" si="103"/>
        <v>1500.5</v>
      </c>
    </row>
    <row r="2348" spans="1:15" x14ac:dyDescent="0.2">
      <c r="A2348" s="24" t="s">
        <v>5098</v>
      </c>
      <c r="C2348" s="68">
        <v>43089</v>
      </c>
      <c r="D2348" s="23" t="s">
        <v>5099</v>
      </c>
      <c r="E2348" s="24">
        <v>1</v>
      </c>
      <c r="F2348" s="25" t="s">
        <v>5100</v>
      </c>
      <c r="G2348" s="26" t="s">
        <v>5101</v>
      </c>
      <c r="H2348" s="25">
        <v>1090</v>
      </c>
      <c r="I2348" s="27">
        <v>0.5</v>
      </c>
      <c r="J2348" s="27">
        <v>6550</v>
      </c>
      <c r="K2348" s="28">
        <f t="shared" si="102"/>
        <v>18710</v>
      </c>
      <c r="N2348" s="28">
        <f t="shared" si="103"/>
        <v>0.5</v>
      </c>
    </row>
    <row r="2349" spans="1:15" x14ac:dyDescent="0.2">
      <c r="A2349" s="24">
        <v>779</v>
      </c>
      <c r="C2349" s="68">
        <v>43089</v>
      </c>
      <c r="D2349" s="23" t="s">
        <v>5102</v>
      </c>
      <c r="E2349" s="24">
        <v>10.702400000000001</v>
      </c>
      <c r="F2349" s="25" t="s">
        <v>5103</v>
      </c>
      <c r="G2349" s="26" t="s">
        <v>5104</v>
      </c>
      <c r="H2349" s="25">
        <v>1150</v>
      </c>
      <c r="I2349" s="27">
        <v>0.5</v>
      </c>
      <c r="J2349" s="27">
        <v>16140</v>
      </c>
      <c r="K2349" s="28">
        <f t="shared" si="102"/>
        <v>46110</v>
      </c>
      <c r="L2349" s="29">
        <v>70635.839999999997</v>
      </c>
      <c r="M2349" s="29">
        <v>282.54000000000002</v>
      </c>
      <c r="N2349" s="28">
        <f t="shared" si="103"/>
        <v>283.04000000000002</v>
      </c>
    </row>
    <row r="2350" spans="1:15" s="41" customFormat="1" x14ac:dyDescent="0.2">
      <c r="A2350" s="40" t="s">
        <v>5105</v>
      </c>
      <c r="B2350" s="38"/>
      <c r="C2350" s="70">
        <v>43090</v>
      </c>
      <c r="D2350" s="39" t="s">
        <v>5106</v>
      </c>
      <c r="E2350" s="40">
        <v>20</v>
      </c>
      <c r="F2350" s="41" t="s">
        <v>5107</v>
      </c>
      <c r="G2350" s="42" t="s">
        <v>5108</v>
      </c>
      <c r="H2350" s="41">
        <v>1030</v>
      </c>
      <c r="I2350" s="43">
        <v>0.5</v>
      </c>
      <c r="J2350" s="43">
        <v>61590</v>
      </c>
      <c r="K2350" s="44">
        <f t="shared" si="102"/>
        <v>175970</v>
      </c>
      <c r="L2350" s="45"/>
      <c r="M2350" s="45"/>
      <c r="N2350" s="44">
        <f t="shared" si="103"/>
        <v>0.5</v>
      </c>
      <c r="O2350" s="37"/>
    </row>
    <row r="2351" spans="1:15" x14ac:dyDescent="0.2">
      <c r="N2351" s="28">
        <f>SUM(N2347:N2350)</f>
        <v>1784.54</v>
      </c>
      <c r="O2351" s="62">
        <v>65672</v>
      </c>
    </row>
    <row r="2353" spans="1:14" x14ac:dyDescent="0.2">
      <c r="A2353" s="24">
        <v>781</v>
      </c>
      <c r="C2353" s="68">
        <v>43090</v>
      </c>
      <c r="D2353" s="23" t="s">
        <v>5109</v>
      </c>
      <c r="E2353" s="24">
        <v>5.0179999999999998</v>
      </c>
      <c r="F2353" s="25" t="s">
        <v>5111</v>
      </c>
      <c r="G2353" s="26" t="s">
        <v>5112</v>
      </c>
      <c r="H2353" s="25">
        <v>1060</v>
      </c>
      <c r="I2353" s="27">
        <v>1</v>
      </c>
      <c r="J2353" s="27">
        <v>20750</v>
      </c>
      <c r="K2353" s="28">
        <f t="shared" ref="K2353:K2416" si="104">ROUND(J2353/0.35,-1)</f>
        <v>59290</v>
      </c>
      <c r="L2353" s="29">
        <v>70400</v>
      </c>
      <c r="M2353" s="29">
        <v>281.60000000000002</v>
      </c>
      <c r="N2353" s="28">
        <f t="shared" ref="N2353:N2416" si="105">SUM(I2353+M2353)</f>
        <v>282.60000000000002</v>
      </c>
    </row>
    <row r="2354" spans="1:14" x14ac:dyDescent="0.2">
      <c r="D2354" s="23" t="s">
        <v>5110</v>
      </c>
      <c r="E2354" s="24">
        <v>5.274</v>
      </c>
      <c r="F2354" s="25" t="s">
        <v>129</v>
      </c>
      <c r="G2354" s="25" t="s">
        <v>129</v>
      </c>
      <c r="K2354" s="28">
        <f t="shared" si="104"/>
        <v>0</v>
      </c>
      <c r="N2354" s="28">
        <f t="shared" si="105"/>
        <v>0</v>
      </c>
    </row>
    <row r="2355" spans="1:14" x14ac:dyDescent="0.2">
      <c r="A2355" s="24">
        <v>780</v>
      </c>
      <c r="C2355" s="68">
        <v>43090</v>
      </c>
      <c r="D2355" s="23" t="s">
        <v>208</v>
      </c>
      <c r="E2355" s="24" t="s">
        <v>5113</v>
      </c>
      <c r="F2355" s="25" t="s">
        <v>3269</v>
      </c>
      <c r="G2355" s="26" t="s">
        <v>5114</v>
      </c>
      <c r="H2355" s="25">
        <v>3010</v>
      </c>
      <c r="I2355" s="27">
        <v>0.5</v>
      </c>
      <c r="J2355" s="27">
        <v>18440</v>
      </c>
      <c r="K2355" s="28">
        <f t="shared" si="104"/>
        <v>52690</v>
      </c>
      <c r="L2355" s="29">
        <v>58700</v>
      </c>
      <c r="M2355" s="29">
        <v>234.8</v>
      </c>
      <c r="N2355" s="28">
        <f t="shared" si="105"/>
        <v>235.3</v>
      </c>
    </row>
    <row r="2356" spans="1:14" x14ac:dyDescent="0.2">
      <c r="A2356" s="24" t="s">
        <v>5115</v>
      </c>
      <c r="C2356" s="68">
        <v>43091</v>
      </c>
      <c r="D2356" s="23" t="s">
        <v>5116</v>
      </c>
      <c r="E2356" s="24" t="s">
        <v>5118</v>
      </c>
      <c r="F2356" s="25" t="s">
        <v>5120</v>
      </c>
      <c r="G2356" s="26" t="s">
        <v>5121</v>
      </c>
      <c r="H2356" s="25">
        <v>3010</v>
      </c>
      <c r="I2356" s="27">
        <v>1</v>
      </c>
      <c r="J2356" s="27">
        <v>35340</v>
      </c>
      <c r="K2356" s="28">
        <f t="shared" si="104"/>
        <v>100970</v>
      </c>
      <c r="N2356" s="28">
        <f t="shared" si="105"/>
        <v>1</v>
      </c>
    </row>
    <row r="2357" spans="1:14" x14ac:dyDescent="0.2">
      <c r="D2357" s="23" t="s">
        <v>5117</v>
      </c>
      <c r="E2357" s="24" t="s">
        <v>5119</v>
      </c>
      <c r="F2357" s="25" t="s">
        <v>129</v>
      </c>
      <c r="G2357" s="26" t="s">
        <v>129</v>
      </c>
      <c r="K2357" s="28">
        <f t="shared" si="104"/>
        <v>0</v>
      </c>
      <c r="N2357" s="28">
        <f t="shared" si="105"/>
        <v>0</v>
      </c>
    </row>
    <row r="2358" spans="1:14" x14ac:dyDescent="0.2">
      <c r="A2358" s="24" t="s">
        <v>5122</v>
      </c>
      <c r="C2358" s="68">
        <v>43091</v>
      </c>
      <c r="D2358" s="23" t="s">
        <v>5123</v>
      </c>
      <c r="E2358" s="24">
        <v>0.21</v>
      </c>
      <c r="F2358" s="25" t="s">
        <v>5124</v>
      </c>
      <c r="G2358" s="26" t="s">
        <v>5125</v>
      </c>
      <c r="H2358" s="25">
        <v>2050</v>
      </c>
      <c r="I2358" s="27">
        <v>0.5</v>
      </c>
      <c r="J2358" s="27">
        <v>16560</v>
      </c>
      <c r="K2358" s="28">
        <f t="shared" si="104"/>
        <v>47310</v>
      </c>
      <c r="N2358" s="28">
        <f t="shared" si="105"/>
        <v>0.5</v>
      </c>
    </row>
    <row r="2359" spans="1:14" x14ac:dyDescent="0.2">
      <c r="A2359" s="24" t="s">
        <v>5126</v>
      </c>
      <c r="C2359" s="68">
        <v>43091</v>
      </c>
      <c r="D2359" s="23" t="s">
        <v>5127</v>
      </c>
      <c r="E2359" s="24" t="s">
        <v>5128</v>
      </c>
      <c r="F2359" s="25" t="s">
        <v>5129</v>
      </c>
      <c r="G2359" s="26" t="s">
        <v>5130</v>
      </c>
      <c r="H2359" s="25">
        <v>3010</v>
      </c>
      <c r="I2359" s="27">
        <v>0.5</v>
      </c>
      <c r="J2359" s="27">
        <v>20230</v>
      </c>
      <c r="K2359" s="28">
        <f t="shared" si="104"/>
        <v>57800</v>
      </c>
      <c r="N2359" s="28">
        <f t="shared" si="105"/>
        <v>0.5</v>
      </c>
    </row>
    <row r="2360" spans="1:14" x14ac:dyDescent="0.2">
      <c r="A2360" s="24" t="s">
        <v>5131</v>
      </c>
      <c r="C2360" s="68">
        <v>43091</v>
      </c>
      <c r="D2360" s="23" t="s">
        <v>5132</v>
      </c>
      <c r="E2360" s="24" t="s">
        <v>5137</v>
      </c>
      <c r="F2360" s="25" t="s">
        <v>5139</v>
      </c>
      <c r="G2360" s="26" t="s">
        <v>5140</v>
      </c>
      <c r="H2360" s="25">
        <v>1190</v>
      </c>
      <c r="I2360" s="27">
        <v>2.5</v>
      </c>
      <c r="J2360" s="27">
        <v>14640</v>
      </c>
      <c r="K2360" s="28">
        <f t="shared" si="104"/>
        <v>41830</v>
      </c>
      <c r="N2360" s="28">
        <f t="shared" si="105"/>
        <v>2.5</v>
      </c>
    </row>
    <row r="2361" spans="1:14" x14ac:dyDescent="0.2">
      <c r="D2361" s="23" t="s">
        <v>5133</v>
      </c>
      <c r="E2361" s="24" t="s">
        <v>5137</v>
      </c>
      <c r="F2361" s="25" t="s">
        <v>129</v>
      </c>
      <c r="G2361" s="26" t="s">
        <v>129</v>
      </c>
      <c r="K2361" s="28">
        <f t="shared" si="104"/>
        <v>0</v>
      </c>
      <c r="N2361" s="28">
        <f t="shared" si="105"/>
        <v>0</v>
      </c>
    </row>
    <row r="2362" spans="1:14" x14ac:dyDescent="0.2">
      <c r="D2362" s="23" t="s">
        <v>5134</v>
      </c>
      <c r="E2362" s="24" t="s">
        <v>5138</v>
      </c>
      <c r="F2362" s="25" t="s">
        <v>129</v>
      </c>
      <c r="G2362" s="26" t="s">
        <v>129</v>
      </c>
      <c r="K2362" s="28">
        <f t="shared" si="104"/>
        <v>0</v>
      </c>
      <c r="N2362" s="28">
        <f t="shared" si="105"/>
        <v>0</v>
      </c>
    </row>
    <row r="2363" spans="1:14" x14ac:dyDescent="0.2">
      <c r="D2363" s="23" t="s">
        <v>5135</v>
      </c>
      <c r="E2363" s="24" t="s">
        <v>5137</v>
      </c>
      <c r="F2363" s="25" t="s">
        <v>129</v>
      </c>
      <c r="G2363" s="26" t="s">
        <v>129</v>
      </c>
      <c r="K2363" s="28">
        <f t="shared" si="104"/>
        <v>0</v>
      </c>
      <c r="N2363" s="28">
        <f t="shared" si="105"/>
        <v>0</v>
      </c>
    </row>
    <row r="2364" spans="1:14" x14ac:dyDescent="0.2">
      <c r="D2364" s="23" t="s">
        <v>5136</v>
      </c>
      <c r="E2364" s="24" t="s">
        <v>5137</v>
      </c>
      <c r="F2364" s="25" t="s">
        <v>129</v>
      </c>
      <c r="G2364" s="26" t="s">
        <v>129</v>
      </c>
      <c r="K2364" s="28">
        <f t="shared" si="104"/>
        <v>0</v>
      </c>
      <c r="N2364" s="28">
        <f t="shared" si="105"/>
        <v>0</v>
      </c>
    </row>
    <row r="2365" spans="1:14" x14ac:dyDescent="0.2">
      <c r="A2365" s="24">
        <v>782</v>
      </c>
      <c r="C2365" s="68">
        <v>43091</v>
      </c>
      <c r="D2365" s="23" t="s">
        <v>5141</v>
      </c>
      <c r="E2365" s="24" t="s">
        <v>5142</v>
      </c>
      <c r="F2365" s="25" t="s">
        <v>5143</v>
      </c>
      <c r="G2365" s="26" t="s">
        <v>5144</v>
      </c>
      <c r="H2365" s="25">
        <v>3010</v>
      </c>
      <c r="I2365" s="27">
        <v>0.5</v>
      </c>
      <c r="J2365" s="27">
        <v>27110</v>
      </c>
      <c r="K2365" s="28">
        <f t="shared" si="104"/>
        <v>77460</v>
      </c>
      <c r="L2365" s="29">
        <v>100000</v>
      </c>
      <c r="M2365" s="29">
        <v>400</v>
      </c>
      <c r="N2365" s="28">
        <f t="shared" si="105"/>
        <v>400.5</v>
      </c>
    </row>
    <row r="2366" spans="1:14" x14ac:dyDescent="0.2">
      <c r="A2366" s="24">
        <v>783</v>
      </c>
      <c r="C2366" s="68">
        <v>43091</v>
      </c>
      <c r="D2366" s="23" t="s">
        <v>5145</v>
      </c>
      <c r="E2366" s="24" t="s">
        <v>5146</v>
      </c>
      <c r="F2366" s="25" t="s">
        <v>5147</v>
      </c>
      <c r="G2366" s="26" t="s">
        <v>5148</v>
      </c>
      <c r="H2366" s="25">
        <v>3010</v>
      </c>
      <c r="I2366" s="27">
        <v>0.5</v>
      </c>
      <c r="J2366" s="27">
        <v>20100</v>
      </c>
      <c r="K2366" s="28">
        <f t="shared" si="104"/>
        <v>57430</v>
      </c>
      <c r="L2366" s="29">
        <v>80000</v>
      </c>
      <c r="M2366" s="29">
        <v>320</v>
      </c>
      <c r="N2366" s="28">
        <f t="shared" si="105"/>
        <v>320.5</v>
      </c>
    </row>
    <row r="2367" spans="1:14" x14ac:dyDescent="0.2">
      <c r="A2367" s="24">
        <v>784</v>
      </c>
      <c r="C2367" s="68">
        <v>43091</v>
      </c>
      <c r="D2367" s="23" t="s">
        <v>5123</v>
      </c>
      <c r="E2367" s="24">
        <v>0.21</v>
      </c>
      <c r="F2367" s="25" t="s">
        <v>5125</v>
      </c>
      <c r="G2367" s="26" t="s">
        <v>5149</v>
      </c>
      <c r="H2367" s="25">
        <v>2050</v>
      </c>
      <c r="I2367" s="27">
        <v>0.5</v>
      </c>
      <c r="J2367" s="27">
        <v>16560</v>
      </c>
      <c r="K2367" s="28">
        <f t="shared" si="104"/>
        <v>47310</v>
      </c>
      <c r="L2367" s="29">
        <v>47500</v>
      </c>
      <c r="M2367" s="29">
        <v>190</v>
      </c>
      <c r="N2367" s="28">
        <f t="shared" si="105"/>
        <v>190.5</v>
      </c>
    </row>
    <row r="2368" spans="1:14" x14ac:dyDescent="0.2">
      <c r="A2368" s="24">
        <v>785</v>
      </c>
      <c r="C2368" s="68">
        <v>43091</v>
      </c>
      <c r="D2368" s="23" t="s">
        <v>2895</v>
      </c>
      <c r="E2368" s="24" t="s">
        <v>5150</v>
      </c>
      <c r="F2368" s="25" t="s">
        <v>5151</v>
      </c>
      <c r="G2368" s="26" t="s">
        <v>5152</v>
      </c>
      <c r="H2368" s="25">
        <v>3010</v>
      </c>
      <c r="I2368" s="27">
        <v>0.5</v>
      </c>
      <c r="J2368" s="27">
        <v>12460</v>
      </c>
      <c r="K2368" s="28">
        <f t="shared" si="104"/>
        <v>35600</v>
      </c>
      <c r="L2368" s="29">
        <v>35620</v>
      </c>
      <c r="M2368" s="29">
        <v>142.47999999999999</v>
      </c>
      <c r="N2368" s="28">
        <f t="shared" si="105"/>
        <v>142.97999999999999</v>
      </c>
    </row>
    <row r="2369" spans="1:15" x14ac:dyDescent="0.2">
      <c r="A2369" s="24">
        <v>786</v>
      </c>
      <c r="C2369" s="68">
        <v>43095</v>
      </c>
      <c r="D2369" s="23" t="s">
        <v>5153</v>
      </c>
      <c r="E2369" s="24">
        <v>1.8080000000000001</v>
      </c>
      <c r="F2369" s="25" t="s">
        <v>5154</v>
      </c>
      <c r="G2369" s="26" t="s">
        <v>5155</v>
      </c>
      <c r="H2369" s="25">
        <v>1190</v>
      </c>
      <c r="I2369" s="27">
        <v>0.5</v>
      </c>
      <c r="J2369" s="27">
        <v>33820</v>
      </c>
      <c r="K2369" s="28">
        <f t="shared" si="104"/>
        <v>96630</v>
      </c>
      <c r="L2369" s="29">
        <v>63000</v>
      </c>
      <c r="M2369" s="29">
        <v>252</v>
      </c>
      <c r="N2369" s="28">
        <f t="shared" si="105"/>
        <v>252.5</v>
      </c>
    </row>
    <row r="2370" spans="1:15" s="41" customFormat="1" x14ac:dyDescent="0.2">
      <c r="A2370" s="40">
        <v>787</v>
      </c>
      <c r="B2370" s="38"/>
      <c r="C2370" s="70">
        <v>43095</v>
      </c>
      <c r="D2370" s="39" t="s">
        <v>5156</v>
      </c>
      <c r="E2370" s="40">
        <v>0.52600000000000002</v>
      </c>
      <c r="F2370" s="41" t="s">
        <v>5157</v>
      </c>
      <c r="G2370" s="42" t="s">
        <v>5158</v>
      </c>
      <c r="H2370" s="41">
        <v>1190</v>
      </c>
      <c r="I2370" s="43">
        <v>0.5</v>
      </c>
      <c r="J2370" s="43">
        <v>17250</v>
      </c>
      <c r="K2370" s="44">
        <f t="shared" si="104"/>
        <v>49290</v>
      </c>
      <c r="L2370" s="45">
        <v>35000</v>
      </c>
      <c r="M2370" s="45">
        <v>140</v>
      </c>
      <c r="N2370" s="44">
        <f t="shared" si="105"/>
        <v>140.5</v>
      </c>
      <c r="O2370" s="37"/>
    </row>
    <row r="2371" spans="1:15" x14ac:dyDescent="0.2">
      <c r="N2371" s="28">
        <f>SUM(N2353:N2370)</f>
        <v>1969.88</v>
      </c>
      <c r="O2371" s="62">
        <v>65713</v>
      </c>
    </row>
    <row r="2373" spans="1:15" x14ac:dyDescent="0.2">
      <c r="A2373" s="24" t="s">
        <v>5159</v>
      </c>
      <c r="C2373" s="68">
        <v>43095</v>
      </c>
      <c r="D2373" s="23" t="s">
        <v>4975</v>
      </c>
      <c r="E2373" s="24">
        <v>1</v>
      </c>
      <c r="F2373" s="25" t="s">
        <v>5161</v>
      </c>
      <c r="G2373" s="25" t="s">
        <v>5160</v>
      </c>
      <c r="H2373" s="25">
        <v>1070</v>
      </c>
      <c r="I2373" s="27">
        <v>1</v>
      </c>
      <c r="J2373" s="27">
        <v>216430</v>
      </c>
      <c r="K2373" s="28">
        <f t="shared" si="104"/>
        <v>618370</v>
      </c>
      <c r="N2373" s="28">
        <f t="shared" si="105"/>
        <v>1</v>
      </c>
      <c r="O2373" s="115"/>
    </row>
    <row r="2374" spans="1:15" x14ac:dyDescent="0.2">
      <c r="D2374" s="23" t="s">
        <v>4976</v>
      </c>
      <c r="E2374" s="24">
        <v>159</v>
      </c>
      <c r="F2374" s="25" t="s">
        <v>129</v>
      </c>
      <c r="G2374" s="26" t="s">
        <v>129</v>
      </c>
      <c r="K2374" s="28">
        <f t="shared" si="104"/>
        <v>0</v>
      </c>
      <c r="N2374" s="28">
        <f t="shared" si="105"/>
        <v>0</v>
      </c>
      <c r="O2374" s="115"/>
    </row>
    <row r="2375" spans="1:15" x14ac:dyDescent="0.2">
      <c r="A2375" s="24">
        <v>788</v>
      </c>
      <c r="C2375" s="68">
        <v>43095</v>
      </c>
      <c r="D2375" s="23" t="s">
        <v>5162</v>
      </c>
      <c r="E2375" s="24">
        <v>0.121</v>
      </c>
      <c r="F2375" s="25" t="s">
        <v>5163</v>
      </c>
      <c r="G2375" s="26" t="s">
        <v>5164</v>
      </c>
      <c r="H2375" s="25">
        <v>3010</v>
      </c>
      <c r="I2375" s="27">
        <v>0.5</v>
      </c>
      <c r="J2375" s="27">
        <v>26110</v>
      </c>
      <c r="K2375" s="28">
        <f t="shared" si="104"/>
        <v>74600</v>
      </c>
      <c r="L2375" s="29">
        <v>36000</v>
      </c>
      <c r="M2375" s="29">
        <v>144</v>
      </c>
      <c r="N2375" s="28">
        <f t="shared" si="105"/>
        <v>144.5</v>
      </c>
    </row>
    <row r="2376" spans="1:15" x14ac:dyDescent="0.2">
      <c r="A2376" s="24">
        <v>791</v>
      </c>
      <c r="C2376" s="68">
        <v>43095</v>
      </c>
      <c r="D2376" s="23" t="s">
        <v>5165</v>
      </c>
      <c r="E2376" s="24">
        <v>10.305</v>
      </c>
      <c r="F2376" s="25" t="s">
        <v>5166</v>
      </c>
      <c r="G2376" s="26" t="s">
        <v>5167</v>
      </c>
      <c r="H2376" s="25">
        <v>1220</v>
      </c>
      <c r="I2376" s="27">
        <v>0.5</v>
      </c>
      <c r="J2376" s="27">
        <v>15870</v>
      </c>
      <c r="K2376" s="28">
        <f t="shared" si="104"/>
        <v>45340</v>
      </c>
      <c r="L2376" s="29">
        <v>20263.330000000002</v>
      </c>
      <c r="M2376" s="29">
        <v>81.05</v>
      </c>
      <c r="N2376" s="28">
        <f t="shared" si="105"/>
        <v>81.55</v>
      </c>
    </row>
    <row r="2377" spans="1:15" x14ac:dyDescent="0.2">
      <c r="A2377" s="24">
        <v>792</v>
      </c>
      <c r="C2377" s="68">
        <v>43095</v>
      </c>
      <c r="D2377" s="23" t="s">
        <v>5168</v>
      </c>
      <c r="E2377" s="24">
        <v>80</v>
      </c>
      <c r="F2377" s="25" t="s">
        <v>5166</v>
      </c>
      <c r="G2377" s="26" t="s">
        <v>5167</v>
      </c>
      <c r="H2377" s="25">
        <v>1220</v>
      </c>
      <c r="I2377" s="27">
        <v>0.5</v>
      </c>
      <c r="J2377" s="27">
        <v>101940</v>
      </c>
      <c r="K2377" s="28">
        <f t="shared" si="104"/>
        <v>291260</v>
      </c>
      <c r="L2377" s="29">
        <v>20263.34</v>
      </c>
      <c r="M2377" s="29">
        <v>81.05</v>
      </c>
      <c r="N2377" s="28">
        <f t="shared" si="105"/>
        <v>81.55</v>
      </c>
    </row>
    <row r="2378" spans="1:15" x14ac:dyDescent="0.2">
      <c r="A2378" s="24">
        <v>793</v>
      </c>
      <c r="C2378" s="68">
        <v>43095</v>
      </c>
      <c r="D2378" s="23" t="s">
        <v>5169</v>
      </c>
      <c r="E2378" s="24">
        <v>48.521000000000001</v>
      </c>
      <c r="F2378" s="25" t="s">
        <v>5166</v>
      </c>
      <c r="G2378" s="26" t="s">
        <v>5167</v>
      </c>
      <c r="H2378" s="25">
        <v>1220</v>
      </c>
      <c r="I2378" s="27">
        <v>0.5</v>
      </c>
      <c r="J2378" s="27">
        <v>42040</v>
      </c>
      <c r="K2378" s="28">
        <f t="shared" si="104"/>
        <v>120110</v>
      </c>
      <c r="L2378" s="29">
        <v>20263.330000000002</v>
      </c>
      <c r="M2378" s="29">
        <v>81.06</v>
      </c>
      <c r="N2378" s="28">
        <f t="shared" si="105"/>
        <v>81.56</v>
      </c>
    </row>
    <row r="2379" spans="1:15" x14ac:dyDescent="0.2">
      <c r="A2379" s="24" t="s">
        <v>5170</v>
      </c>
      <c r="C2379" s="68">
        <v>43095</v>
      </c>
      <c r="D2379" s="23" t="s">
        <v>4897</v>
      </c>
      <c r="E2379" s="24">
        <v>49.581000000000003</v>
      </c>
      <c r="F2379" s="25" t="s">
        <v>4900</v>
      </c>
      <c r="G2379" s="25" t="s">
        <v>4900</v>
      </c>
      <c r="H2379" s="25">
        <v>1150</v>
      </c>
      <c r="I2379" s="27">
        <v>0.5</v>
      </c>
      <c r="J2379" s="27">
        <v>89740</v>
      </c>
      <c r="K2379" s="28">
        <f t="shared" si="104"/>
        <v>256400</v>
      </c>
      <c r="N2379" s="28">
        <f t="shared" si="105"/>
        <v>0.5</v>
      </c>
    </row>
    <row r="2380" spans="1:15" x14ac:dyDescent="0.2">
      <c r="A2380" s="24">
        <v>794</v>
      </c>
      <c r="C2380" s="68">
        <v>43096</v>
      </c>
      <c r="D2380" s="23" t="s">
        <v>5171</v>
      </c>
      <c r="E2380" s="24">
        <v>2.5960000000000001</v>
      </c>
      <c r="F2380" s="25" t="s">
        <v>5173</v>
      </c>
      <c r="G2380" s="26" t="s">
        <v>5174</v>
      </c>
      <c r="H2380" s="25">
        <v>1160</v>
      </c>
      <c r="I2380" s="27">
        <v>1</v>
      </c>
      <c r="J2380" s="27">
        <v>17070</v>
      </c>
      <c r="K2380" s="28">
        <f t="shared" si="104"/>
        <v>48770</v>
      </c>
      <c r="L2380" s="29">
        <v>27500</v>
      </c>
      <c r="M2380" s="29">
        <v>110</v>
      </c>
      <c r="N2380" s="28">
        <f t="shared" si="105"/>
        <v>111</v>
      </c>
    </row>
    <row r="2381" spans="1:15" x14ac:dyDescent="0.2">
      <c r="D2381" s="23" t="s">
        <v>5172</v>
      </c>
      <c r="E2381" s="24">
        <v>2.5960000000000001</v>
      </c>
      <c r="F2381" s="25" t="s">
        <v>129</v>
      </c>
      <c r="G2381" s="26" t="s">
        <v>129</v>
      </c>
      <c r="K2381" s="28">
        <f t="shared" si="104"/>
        <v>0</v>
      </c>
      <c r="N2381" s="28">
        <f t="shared" si="105"/>
        <v>0</v>
      </c>
    </row>
    <row r="2382" spans="1:15" x14ac:dyDescent="0.2">
      <c r="A2382" s="24" t="s">
        <v>5175</v>
      </c>
      <c r="C2382" s="68">
        <v>43096</v>
      </c>
      <c r="D2382" s="23" t="s">
        <v>5176</v>
      </c>
      <c r="E2382" s="24">
        <v>30</v>
      </c>
      <c r="F2382" s="25" t="s">
        <v>5177</v>
      </c>
      <c r="G2382" s="26" t="s">
        <v>5178</v>
      </c>
      <c r="H2382" s="25">
        <v>1040</v>
      </c>
      <c r="I2382" s="27">
        <v>0.5</v>
      </c>
      <c r="J2382" s="27">
        <v>42000</v>
      </c>
      <c r="K2382" s="28">
        <f t="shared" si="104"/>
        <v>120000</v>
      </c>
      <c r="N2382" s="28">
        <f t="shared" si="105"/>
        <v>0.5</v>
      </c>
    </row>
    <row r="2383" spans="1:15" x14ac:dyDescent="0.2">
      <c r="A2383" s="24">
        <v>795</v>
      </c>
      <c r="C2383" s="68">
        <v>43096</v>
      </c>
      <c r="D2383" s="23" t="s">
        <v>5179</v>
      </c>
      <c r="E2383" s="24">
        <v>10.127000000000001</v>
      </c>
      <c r="F2383" s="25" t="s">
        <v>5181</v>
      </c>
      <c r="G2383" s="26" t="s">
        <v>5182</v>
      </c>
      <c r="H2383" s="25">
        <v>3010</v>
      </c>
      <c r="I2383" s="27">
        <v>1</v>
      </c>
      <c r="J2383" s="27">
        <v>87990</v>
      </c>
      <c r="K2383" s="28">
        <f t="shared" si="104"/>
        <v>251400</v>
      </c>
      <c r="L2383" s="29">
        <v>220000</v>
      </c>
      <c r="M2383" s="29">
        <v>880</v>
      </c>
      <c r="N2383" s="28">
        <f t="shared" si="105"/>
        <v>881</v>
      </c>
    </row>
    <row r="2384" spans="1:15" x14ac:dyDescent="0.2">
      <c r="D2384" s="23" t="s">
        <v>5180</v>
      </c>
      <c r="E2384" s="116">
        <v>14.358000000000001</v>
      </c>
      <c r="F2384" s="25" t="s">
        <v>129</v>
      </c>
      <c r="G2384" s="26" t="s">
        <v>129</v>
      </c>
      <c r="K2384" s="28">
        <f t="shared" si="104"/>
        <v>0</v>
      </c>
      <c r="N2384" s="28">
        <f t="shared" si="105"/>
        <v>0</v>
      </c>
    </row>
    <row r="2385" spans="1:15" x14ac:dyDescent="0.2">
      <c r="A2385" s="24">
        <v>796</v>
      </c>
      <c r="C2385" s="68">
        <v>43096</v>
      </c>
      <c r="D2385" s="23" t="s">
        <v>5183</v>
      </c>
      <c r="E2385" s="24">
        <v>6.8559999999999999</v>
      </c>
      <c r="F2385" s="25" t="s">
        <v>5184</v>
      </c>
      <c r="G2385" s="26" t="s">
        <v>5185</v>
      </c>
      <c r="H2385" s="25">
        <v>1110</v>
      </c>
      <c r="I2385" s="27">
        <v>0.5</v>
      </c>
      <c r="J2385" s="27">
        <v>27160</v>
      </c>
      <c r="K2385" s="28">
        <f t="shared" si="104"/>
        <v>77600</v>
      </c>
      <c r="L2385" s="29">
        <v>68900</v>
      </c>
      <c r="M2385" s="29">
        <v>275.60000000000002</v>
      </c>
      <c r="N2385" s="28">
        <f t="shared" si="105"/>
        <v>276.10000000000002</v>
      </c>
    </row>
    <row r="2386" spans="1:15" x14ac:dyDescent="0.2">
      <c r="A2386" s="24">
        <v>797</v>
      </c>
      <c r="C2386" s="68">
        <v>43096</v>
      </c>
      <c r="D2386" s="23" t="s">
        <v>5186</v>
      </c>
      <c r="E2386" s="24">
        <v>0.34439999999999998</v>
      </c>
      <c r="F2386" s="25" t="s">
        <v>5187</v>
      </c>
      <c r="G2386" s="26" t="s">
        <v>5188</v>
      </c>
      <c r="H2386" s="25">
        <v>3010</v>
      </c>
      <c r="I2386" s="27">
        <v>0.5</v>
      </c>
      <c r="J2386" s="27">
        <v>56080</v>
      </c>
      <c r="K2386" s="28">
        <f t="shared" si="104"/>
        <v>160230</v>
      </c>
      <c r="L2386" s="29">
        <v>195000</v>
      </c>
      <c r="M2386" s="29">
        <v>780</v>
      </c>
      <c r="N2386" s="28">
        <f t="shared" si="105"/>
        <v>780.5</v>
      </c>
    </row>
    <row r="2387" spans="1:15" x14ac:dyDescent="0.2">
      <c r="A2387" s="24">
        <v>789</v>
      </c>
      <c r="C2387" s="68">
        <v>43095</v>
      </c>
      <c r="D2387" s="23" t="s">
        <v>5189</v>
      </c>
      <c r="E2387" s="24">
        <v>5.1859999999999999</v>
      </c>
      <c r="F2387" s="25" t="s">
        <v>5191</v>
      </c>
      <c r="G2387" s="26" t="s">
        <v>5192</v>
      </c>
      <c r="H2387" s="25">
        <v>1090</v>
      </c>
      <c r="I2387" s="27">
        <v>1</v>
      </c>
      <c r="J2387" s="27">
        <v>17220</v>
      </c>
      <c r="K2387" s="28">
        <f t="shared" si="104"/>
        <v>49200</v>
      </c>
      <c r="L2387" s="29">
        <v>20490</v>
      </c>
      <c r="M2387" s="29">
        <v>81.96</v>
      </c>
      <c r="N2387" s="28">
        <f t="shared" si="105"/>
        <v>82.96</v>
      </c>
    </row>
    <row r="2388" spans="1:15" x14ac:dyDescent="0.2">
      <c r="D2388" s="23" t="s">
        <v>645</v>
      </c>
      <c r="E2388" s="24" t="s">
        <v>5190</v>
      </c>
      <c r="F2388" s="25" t="s">
        <v>129</v>
      </c>
      <c r="K2388" s="28">
        <f t="shared" si="104"/>
        <v>0</v>
      </c>
      <c r="N2388" s="28">
        <f t="shared" si="105"/>
        <v>0</v>
      </c>
    </row>
    <row r="2389" spans="1:15" x14ac:dyDescent="0.2">
      <c r="A2389" s="24">
        <v>790</v>
      </c>
      <c r="C2389" s="68">
        <v>43095</v>
      </c>
      <c r="D2389" s="23" t="s">
        <v>5193</v>
      </c>
      <c r="E2389" s="24">
        <v>0.27550000000000002</v>
      </c>
      <c r="F2389" s="25" t="s">
        <v>1606</v>
      </c>
      <c r="G2389" s="26" t="s">
        <v>5194</v>
      </c>
      <c r="H2389" s="25">
        <v>2050</v>
      </c>
      <c r="I2389" s="27">
        <v>0.5</v>
      </c>
      <c r="J2389" s="27">
        <v>6330</v>
      </c>
      <c r="K2389" s="28">
        <f t="shared" si="104"/>
        <v>18090</v>
      </c>
      <c r="L2389" s="29">
        <v>25000</v>
      </c>
      <c r="M2389" s="29">
        <v>100</v>
      </c>
      <c r="N2389" s="28">
        <f t="shared" si="105"/>
        <v>100.5</v>
      </c>
    </row>
    <row r="2390" spans="1:15" x14ac:dyDescent="0.2">
      <c r="A2390" s="24">
        <v>800</v>
      </c>
      <c r="C2390" s="68">
        <v>43096</v>
      </c>
      <c r="D2390" s="23" t="s">
        <v>5195</v>
      </c>
      <c r="E2390" s="24" t="s">
        <v>1291</v>
      </c>
      <c r="F2390" s="25" t="s">
        <v>5196</v>
      </c>
      <c r="G2390" s="26" t="s">
        <v>5197</v>
      </c>
      <c r="H2390" s="25">
        <v>3010</v>
      </c>
      <c r="I2390" s="27">
        <v>0.5</v>
      </c>
      <c r="J2390" s="27">
        <v>13290</v>
      </c>
      <c r="K2390" s="28">
        <f t="shared" si="104"/>
        <v>37970</v>
      </c>
      <c r="L2390" s="29">
        <v>27500</v>
      </c>
      <c r="M2390" s="29">
        <v>110</v>
      </c>
      <c r="N2390" s="28">
        <f t="shared" si="105"/>
        <v>110.5</v>
      </c>
    </row>
    <row r="2391" spans="1:15" x14ac:dyDescent="0.2">
      <c r="A2391" s="24" t="s">
        <v>5198</v>
      </c>
      <c r="C2391" s="68">
        <v>43096</v>
      </c>
      <c r="D2391" s="23" t="s">
        <v>5199</v>
      </c>
      <c r="E2391" s="24">
        <v>2.073</v>
      </c>
      <c r="F2391" s="25" t="s">
        <v>5088</v>
      </c>
      <c r="G2391" s="26" t="s">
        <v>5200</v>
      </c>
      <c r="H2391" s="25">
        <v>1010</v>
      </c>
      <c r="I2391" s="27">
        <v>0.5</v>
      </c>
      <c r="J2391" s="27">
        <v>2170</v>
      </c>
      <c r="K2391" s="28">
        <f t="shared" si="104"/>
        <v>6200</v>
      </c>
      <c r="N2391" s="28">
        <f t="shared" si="105"/>
        <v>0.5</v>
      </c>
    </row>
    <row r="2392" spans="1:15" x14ac:dyDescent="0.2">
      <c r="A2392" s="24" t="s">
        <v>5201</v>
      </c>
      <c r="C2392" s="68">
        <v>43096</v>
      </c>
      <c r="D2392" s="23" t="s">
        <v>5202</v>
      </c>
      <c r="E2392" s="24">
        <v>2.2909999999999999</v>
      </c>
      <c r="F2392" s="25" t="s">
        <v>5203</v>
      </c>
      <c r="G2392" s="26" t="s">
        <v>5204</v>
      </c>
      <c r="H2392" s="25">
        <v>1120</v>
      </c>
      <c r="I2392" s="27">
        <v>0.5</v>
      </c>
      <c r="J2392" s="27">
        <v>11710</v>
      </c>
      <c r="K2392" s="28">
        <f t="shared" si="104"/>
        <v>33460</v>
      </c>
      <c r="N2392" s="28">
        <f t="shared" si="105"/>
        <v>0.5</v>
      </c>
    </row>
    <row r="2393" spans="1:15" x14ac:dyDescent="0.2">
      <c r="A2393" s="24">
        <v>798</v>
      </c>
      <c r="C2393" s="68">
        <v>43096</v>
      </c>
      <c r="D2393" s="23" t="s">
        <v>5220</v>
      </c>
      <c r="E2393" s="24" t="s">
        <v>5221</v>
      </c>
      <c r="F2393" s="25" t="s">
        <v>5222</v>
      </c>
      <c r="G2393" s="26" t="s">
        <v>5223</v>
      </c>
      <c r="H2393" s="25">
        <v>3010</v>
      </c>
      <c r="I2393" s="27">
        <v>0.5</v>
      </c>
      <c r="J2393" s="27">
        <v>31120</v>
      </c>
      <c r="K2393" s="28">
        <f t="shared" si="104"/>
        <v>88910</v>
      </c>
      <c r="L2393" s="29">
        <v>88000</v>
      </c>
      <c r="M2393" s="29">
        <v>352</v>
      </c>
      <c r="N2393" s="28">
        <f t="shared" si="105"/>
        <v>352.5</v>
      </c>
      <c r="O2393" s="117"/>
    </row>
    <row r="2394" spans="1:15" x14ac:dyDescent="0.2">
      <c r="A2394" s="24">
        <v>799</v>
      </c>
      <c r="C2394" s="68">
        <v>43096</v>
      </c>
      <c r="D2394" s="23" t="s">
        <v>5224</v>
      </c>
      <c r="E2394" s="24">
        <v>11.234</v>
      </c>
      <c r="F2394" s="25" t="s">
        <v>5225</v>
      </c>
      <c r="G2394" s="26" t="s">
        <v>5226</v>
      </c>
      <c r="H2394" s="25">
        <v>1160</v>
      </c>
      <c r="I2394" s="27">
        <v>0.5</v>
      </c>
      <c r="J2394" s="27">
        <v>21430</v>
      </c>
      <c r="K2394" s="28">
        <f t="shared" si="104"/>
        <v>61230</v>
      </c>
      <c r="L2394" s="29">
        <v>95000</v>
      </c>
      <c r="M2394" s="29">
        <v>380</v>
      </c>
      <c r="N2394" s="28">
        <f t="shared" si="105"/>
        <v>380.5</v>
      </c>
      <c r="O2394" s="117"/>
    </row>
    <row r="2395" spans="1:15" x14ac:dyDescent="0.2">
      <c r="A2395" s="24">
        <v>801</v>
      </c>
      <c r="C2395" s="68">
        <v>43096</v>
      </c>
      <c r="D2395" s="23" t="s">
        <v>5205</v>
      </c>
      <c r="E2395" s="24">
        <v>0.26100000000000001</v>
      </c>
      <c r="F2395" s="25" t="s">
        <v>5207</v>
      </c>
      <c r="G2395" s="26" t="s">
        <v>5208</v>
      </c>
      <c r="H2395" s="25">
        <v>1200</v>
      </c>
      <c r="I2395" s="27">
        <v>1</v>
      </c>
      <c r="J2395" s="27">
        <v>34370</v>
      </c>
      <c r="K2395" s="28">
        <f t="shared" si="104"/>
        <v>98200</v>
      </c>
      <c r="L2395" s="29">
        <v>158000</v>
      </c>
      <c r="M2395" s="29">
        <v>632</v>
      </c>
      <c r="N2395" s="28">
        <f t="shared" si="105"/>
        <v>633</v>
      </c>
    </row>
    <row r="2396" spans="1:15" x14ac:dyDescent="0.2">
      <c r="D2396" s="23" t="s">
        <v>5206</v>
      </c>
      <c r="E2396" s="24">
        <v>0.95099999999999996</v>
      </c>
      <c r="F2396" s="25" t="s">
        <v>129</v>
      </c>
      <c r="G2396" s="26" t="s">
        <v>129</v>
      </c>
      <c r="K2396" s="28">
        <f t="shared" si="104"/>
        <v>0</v>
      </c>
      <c r="N2396" s="28">
        <f t="shared" si="105"/>
        <v>0</v>
      </c>
    </row>
    <row r="2397" spans="1:15" x14ac:dyDescent="0.2">
      <c r="A2397" s="24" t="s">
        <v>5209</v>
      </c>
      <c r="C2397" s="68">
        <v>43097</v>
      </c>
      <c r="D2397" s="23" t="s">
        <v>5210</v>
      </c>
      <c r="E2397" s="24" t="s">
        <v>5211</v>
      </c>
      <c r="F2397" s="25" t="s">
        <v>5212</v>
      </c>
      <c r="G2397" s="26" t="s">
        <v>5213</v>
      </c>
      <c r="H2397" s="25">
        <v>3010</v>
      </c>
      <c r="I2397" s="27">
        <v>0.5</v>
      </c>
      <c r="J2397" s="27">
        <v>17090</v>
      </c>
      <c r="K2397" s="28">
        <f t="shared" si="104"/>
        <v>48830</v>
      </c>
      <c r="N2397" s="28">
        <f t="shared" si="105"/>
        <v>0.5</v>
      </c>
    </row>
    <row r="2398" spans="1:15" x14ac:dyDescent="0.2">
      <c r="A2398" s="24">
        <v>802</v>
      </c>
      <c r="B2398" s="22" t="s">
        <v>145</v>
      </c>
      <c r="C2398" s="68">
        <v>43097</v>
      </c>
      <c r="D2398" s="23" t="s">
        <v>5214</v>
      </c>
      <c r="E2398" s="24">
        <v>0.2525</v>
      </c>
      <c r="F2398" s="25" t="s">
        <v>5215</v>
      </c>
      <c r="G2398" s="26" t="s">
        <v>1296</v>
      </c>
      <c r="H2398" s="25">
        <v>3010</v>
      </c>
      <c r="I2398" s="27">
        <v>0.5</v>
      </c>
      <c r="J2398" s="27">
        <v>22580</v>
      </c>
      <c r="K2398" s="28">
        <f t="shared" si="104"/>
        <v>64510</v>
      </c>
      <c r="L2398" s="29">
        <v>24000</v>
      </c>
      <c r="M2398" s="29">
        <v>96</v>
      </c>
      <c r="N2398" s="28">
        <f t="shared" si="105"/>
        <v>96.5</v>
      </c>
    </row>
    <row r="2399" spans="1:15" s="41" customFormat="1" x14ac:dyDescent="0.2">
      <c r="A2399" s="40">
        <v>803</v>
      </c>
      <c r="B2399" s="38"/>
      <c r="C2399" s="70">
        <v>43097</v>
      </c>
      <c r="D2399" s="39" t="s">
        <v>5216</v>
      </c>
      <c r="E2399" s="40" t="s">
        <v>5217</v>
      </c>
      <c r="F2399" s="41" t="s">
        <v>5218</v>
      </c>
      <c r="G2399" s="42" t="s">
        <v>5219</v>
      </c>
      <c r="H2399" s="41">
        <v>3010</v>
      </c>
      <c r="I2399" s="43">
        <v>0.5</v>
      </c>
      <c r="J2399" s="43">
        <v>55190</v>
      </c>
      <c r="K2399" s="44">
        <f t="shared" si="104"/>
        <v>157690</v>
      </c>
      <c r="L2399" s="45">
        <v>189999</v>
      </c>
      <c r="M2399" s="45">
        <v>760</v>
      </c>
      <c r="N2399" s="44">
        <f t="shared" si="105"/>
        <v>760.5</v>
      </c>
      <c r="O2399" s="37"/>
    </row>
    <row r="2400" spans="1:15" x14ac:dyDescent="0.2">
      <c r="K2400" s="28">
        <f t="shared" si="104"/>
        <v>0</v>
      </c>
      <c r="N2400" s="28">
        <f>SUM(N2373:N2399)</f>
        <v>4958.22</v>
      </c>
      <c r="O2400" s="62">
        <v>65750</v>
      </c>
    </row>
    <row r="2402" spans="1:14" x14ac:dyDescent="0.2">
      <c r="A2402" s="24">
        <v>804</v>
      </c>
      <c r="C2402" s="68">
        <v>43097</v>
      </c>
      <c r="D2402" s="23" t="s">
        <v>5227</v>
      </c>
      <c r="E2402" s="24">
        <v>0.24329999999999999</v>
      </c>
      <c r="F2402" s="25" t="s">
        <v>5229</v>
      </c>
      <c r="G2402" s="25" t="s">
        <v>5228</v>
      </c>
      <c r="H2402" s="25">
        <v>3010</v>
      </c>
      <c r="I2402" s="27">
        <v>0.5</v>
      </c>
      <c r="J2402" s="27">
        <v>66000</v>
      </c>
      <c r="K2402" s="28">
        <f t="shared" si="104"/>
        <v>188570</v>
      </c>
      <c r="L2402" s="29">
        <v>33000</v>
      </c>
      <c r="M2402" s="29">
        <v>132</v>
      </c>
      <c r="N2402" s="28">
        <f t="shared" si="105"/>
        <v>132.5</v>
      </c>
    </row>
    <row r="2403" spans="1:14" x14ac:dyDescent="0.2">
      <c r="A2403" s="24" t="s">
        <v>5230</v>
      </c>
      <c r="C2403" s="68">
        <v>43097</v>
      </c>
      <c r="D2403" s="23" t="s">
        <v>5231</v>
      </c>
      <c r="E2403" s="24">
        <v>0.2306</v>
      </c>
      <c r="F2403" s="25" t="s">
        <v>5232</v>
      </c>
      <c r="G2403" s="26" t="s">
        <v>5233</v>
      </c>
      <c r="H2403" s="25">
        <v>3010</v>
      </c>
      <c r="I2403" s="27">
        <v>0.5</v>
      </c>
      <c r="J2403" s="27">
        <v>7330</v>
      </c>
      <c r="K2403" s="28">
        <f t="shared" si="104"/>
        <v>20940</v>
      </c>
      <c r="N2403" s="28">
        <f t="shared" si="105"/>
        <v>0.5</v>
      </c>
    </row>
    <row r="2404" spans="1:14" x14ac:dyDescent="0.2">
      <c r="A2404" s="24">
        <v>805</v>
      </c>
      <c r="C2404" s="68">
        <v>43097</v>
      </c>
      <c r="D2404" s="23" t="s">
        <v>5234</v>
      </c>
      <c r="E2404" s="24" t="s">
        <v>5235</v>
      </c>
      <c r="F2404" s="25" t="s">
        <v>5236</v>
      </c>
      <c r="G2404" s="26" t="s">
        <v>5237</v>
      </c>
      <c r="H2404" s="25">
        <v>3010</v>
      </c>
      <c r="I2404" s="27">
        <v>0.5</v>
      </c>
      <c r="J2404" s="27">
        <v>71980</v>
      </c>
      <c r="K2404" s="28">
        <f t="shared" si="104"/>
        <v>205660</v>
      </c>
      <c r="L2404" s="29">
        <v>34955</v>
      </c>
      <c r="M2404" s="29">
        <v>140</v>
      </c>
      <c r="N2404" s="28">
        <f t="shared" si="105"/>
        <v>140.5</v>
      </c>
    </row>
    <row r="2405" spans="1:14" x14ac:dyDescent="0.2">
      <c r="A2405" s="24" t="s">
        <v>5238</v>
      </c>
      <c r="C2405" s="68">
        <v>43097</v>
      </c>
      <c r="D2405" s="23" t="s">
        <v>4072</v>
      </c>
      <c r="E2405" s="24">
        <v>124.58199999999999</v>
      </c>
      <c r="F2405" s="25" t="s">
        <v>5239</v>
      </c>
      <c r="G2405" s="26" t="s">
        <v>5240</v>
      </c>
      <c r="H2405" s="25">
        <v>1090</v>
      </c>
      <c r="I2405" s="27">
        <v>0.5</v>
      </c>
      <c r="J2405" s="27">
        <v>231330</v>
      </c>
      <c r="K2405" s="28">
        <f t="shared" si="104"/>
        <v>660940</v>
      </c>
      <c r="N2405" s="28">
        <f t="shared" si="105"/>
        <v>0.5</v>
      </c>
    </row>
    <row r="2406" spans="1:14" x14ac:dyDescent="0.2">
      <c r="A2406" s="24">
        <v>806</v>
      </c>
      <c r="C2406" s="68">
        <v>43097</v>
      </c>
      <c r="D2406" s="23" t="s">
        <v>5241</v>
      </c>
      <c r="E2406" s="24">
        <v>7.88</v>
      </c>
      <c r="F2406" s="25" t="s">
        <v>5243</v>
      </c>
      <c r="G2406" s="26" t="s">
        <v>5244</v>
      </c>
      <c r="H2406" s="25">
        <v>1060</v>
      </c>
      <c r="I2406" s="27">
        <v>1</v>
      </c>
      <c r="J2406" s="27">
        <v>8470</v>
      </c>
      <c r="K2406" s="28">
        <f t="shared" si="104"/>
        <v>24200</v>
      </c>
      <c r="L2406" s="29">
        <v>8376</v>
      </c>
      <c r="M2406" s="29">
        <v>33.51</v>
      </c>
      <c r="N2406" s="28">
        <f t="shared" si="105"/>
        <v>34.51</v>
      </c>
    </row>
    <row r="2407" spans="1:14" x14ac:dyDescent="0.2">
      <c r="C2407" s="68">
        <v>43098</v>
      </c>
      <c r="D2407" s="23" t="s">
        <v>5242</v>
      </c>
      <c r="E2407" s="24">
        <v>0.36199999999999999</v>
      </c>
      <c r="F2407" s="25" t="s">
        <v>129</v>
      </c>
      <c r="G2407" s="26" t="s">
        <v>129</v>
      </c>
      <c r="K2407" s="28">
        <f t="shared" si="104"/>
        <v>0</v>
      </c>
      <c r="N2407" s="28">
        <f t="shared" si="105"/>
        <v>0</v>
      </c>
    </row>
    <row r="2408" spans="1:14" x14ac:dyDescent="0.2">
      <c r="A2408" s="24">
        <v>807</v>
      </c>
      <c r="C2408" s="68">
        <v>43098</v>
      </c>
      <c r="D2408" s="23" t="s">
        <v>5245</v>
      </c>
      <c r="E2408" s="24">
        <v>0.73099999999999998</v>
      </c>
      <c r="F2408" s="25" t="s">
        <v>5248</v>
      </c>
      <c r="G2408" s="26" t="s">
        <v>5249</v>
      </c>
      <c r="H2408" s="25">
        <v>3010</v>
      </c>
      <c r="I2408" s="27">
        <v>1.5</v>
      </c>
      <c r="K2408" s="28">
        <f t="shared" si="104"/>
        <v>0</v>
      </c>
      <c r="L2408" s="29">
        <v>25000</v>
      </c>
      <c r="M2408" s="29">
        <v>100</v>
      </c>
      <c r="N2408" s="28">
        <f t="shared" si="105"/>
        <v>101.5</v>
      </c>
    </row>
    <row r="2409" spans="1:14" x14ac:dyDescent="0.2">
      <c r="D2409" s="23" t="s">
        <v>5246</v>
      </c>
      <c r="E2409" s="118"/>
      <c r="F2409" s="25" t="s">
        <v>129</v>
      </c>
      <c r="G2409" s="26" t="s">
        <v>129</v>
      </c>
      <c r="K2409" s="28">
        <f t="shared" si="104"/>
        <v>0</v>
      </c>
      <c r="N2409" s="28">
        <f t="shared" si="105"/>
        <v>0</v>
      </c>
    </row>
    <row r="2410" spans="1:14" x14ac:dyDescent="0.2">
      <c r="D2410" s="23" t="s">
        <v>5247</v>
      </c>
      <c r="E2410" s="118"/>
      <c r="F2410" s="25" t="s">
        <v>129</v>
      </c>
      <c r="G2410" s="26" t="s">
        <v>129</v>
      </c>
      <c r="K2410" s="28">
        <f t="shared" si="104"/>
        <v>0</v>
      </c>
      <c r="N2410" s="28">
        <f t="shared" si="105"/>
        <v>0</v>
      </c>
    </row>
    <row r="2411" spans="1:14" x14ac:dyDescent="0.2">
      <c r="A2411" s="24" t="s">
        <v>5250</v>
      </c>
      <c r="C2411" s="68">
        <v>43098</v>
      </c>
      <c r="D2411" s="23" t="s">
        <v>4982</v>
      </c>
      <c r="E2411" s="24">
        <v>1.24</v>
      </c>
      <c r="F2411" s="25" t="s">
        <v>5251</v>
      </c>
      <c r="G2411" s="26" t="s">
        <v>5252</v>
      </c>
      <c r="H2411" s="25">
        <v>1100</v>
      </c>
      <c r="I2411" s="27">
        <v>0.5</v>
      </c>
      <c r="J2411" s="27">
        <v>34640</v>
      </c>
      <c r="K2411" s="28">
        <f t="shared" si="104"/>
        <v>98970</v>
      </c>
      <c r="N2411" s="28">
        <f t="shared" si="105"/>
        <v>0.5</v>
      </c>
    </row>
    <row r="2412" spans="1:14" x14ac:dyDescent="0.2">
      <c r="A2412" s="24" t="s">
        <v>5253</v>
      </c>
      <c r="C2412" s="68">
        <v>43098</v>
      </c>
      <c r="D2412" s="23" t="s">
        <v>4983</v>
      </c>
      <c r="E2412" s="24">
        <v>1.4339999999999999</v>
      </c>
      <c r="F2412" s="25" t="s">
        <v>5251</v>
      </c>
      <c r="G2412" s="26" t="s">
        <v>5254</v>
      </c>
      <c r="H2412" s="25">
        <v>1100</v>
      </c>
      <c r="I2412" s="27">
        <v>2</v>
      </c>
      <c r="J2412" s="27">
        <v>139630</v>
      </c>
      <c r="K2412" s="28">
        <f t="shared" si="104"/>
        <v>398940</v>
      </c>
      <c r="N2412" s="28">
        <f t="shared" si="105"/>
        <v>2</v>
      </c>
    </row>
    <row r="2413" spans="1:14" x14ac:dyDescent="0.2">
      <c r="D2413" s="23" t="s">
        <v>4984</v>
      </c>
      <c r="E2413" s="24">
        <v>1.175</v>
      </c>
      <c r="F2413" s="25" t="s">
        <v>129</v>
      </c>
      <c r="G2413" s="26" t="s">
        <v>129</v>
      </c>
      <c r="K2413" s="28">
        <f t="shared" si="104"/>
        <v>0</v>
      </c>
      <c r="N2413" s="28">
        <f t="shared" si="105"/>
        <v>0</v>
      </c>
    </row>
    <row r="2414" spans="1:14" x14ac:dyDescent="0.2">
      <c r="D2414" s="23" t="s">
        <v>4980</v>
      </c>
      <c r="E2414" s="24">
        <v>0.91200000000000003</v>
      </c>
      <c r="F2414" s="25" t="s">
        <v>129</v>
      </c>
      <c r="G2414" s="26" t="s">
        <v>129</v>
      </c>
      <c r="K2414" s="28">
        <f t="shared" si="104"/>
        <v>0</v>
      </c>
      <c r="N2414" s="28">
        <f t="shared" si="105"/>
        <v>0</v>
      </c>
    </row>
    <row r="2415" spans="1:14" x14ac:dyDescent="0.2">
      <c r="D2415" s="23" t="s">
        <v>4981</v>
      </c>
      <c r="E2415" s="24">
        <v>1.07</v>
      </c>
      <c r="F2415" s="25" t="s">
        <v>129</v>
      </c>
      <c r="G2415" s="26" t="s">
        <v>129</v>
      </c>
      <c r="K2415" s="28">
        <f t="shared" si="104"/>
        <v>0</v>
      </c>
      <c r="N2415" s="28">
        <f t="shared" si="105"/>
        <v>0</v>
      </c>
    </row>
    <row r="2416" spans="1:14" x14ac:dyDescent="0.2">
      <c r="A2416" s="24" t="s">
        <v>5255</v>
      </c>
      <c r="C2416" s="68">
        <v>43098</v>
      </c>
      <c r="D2416" s="23" t="s">
        <v>5256</v>
      </c>
      <c r="E2416" s="24">
        <v>2.7115</v>
      </c>
      <c r="F2416" s="25" t="s">
        <v>5261</v>
      </c>
      <c r="G2416" s="26" t="s">
        <v>5260</v>
      </c>
      <c r="H2416" s="25">
        <v>1140</v>
      </c>
      <c r="I2416" s="27">
        <v>2</v>
      </c>
      <c r="J2416" s="27">
        <v>243670</v>
      </c>
      <c r="K2416" s="28">
        <f t="shared" si="104"/>
        <v>696200</v>
      </c>
      <c r="N2416" s="28">
        <f t="shared" si="105"/>
        <v>2</v>
      </c>
    </row>
    <row r="2417" spans="1:15" x14ac:dyDescent="0.2">
      <c r="D2417" s="23" t="s">
        <v>5257</v>
      </c>
      <c r="E2417" s="24">
        <v>0.73</v>
      </c>
      <c r="F2417" s="25" t="s">
        <v>129</v>
      </c>
      <c r="G2417" s="26" t="s">
        <v>129</v>
      </c>
      <c r="K2417" s="28">
        <f t="shared" ref="K2417:K2434" si="106">ROUND(J2417/0.35,-1)</f>
        <v>0</v>
      </c>
      <c r="N2417" s="28">
        <f t="shared" ref="N2417:N2434" si="107">SUM(I2417+M2417)</f>
        <v>0</v>
      </c>
    </row>
    <row r="2418" spans="1:15" x14ac:dyDescent="0.2">
      <c r="D2418" s="23" t="s">
        <v>5258</v>
      </c>
      <c r="E2418" s="24">
        <v>80</v>
      </c>
      <c r="F2418" s="25" t="s">
        <v>129</v>
      </c>
      <c r="G2418" s="26" t="s">
        <v>129</v>
      </c>
      <c r="K2418" s="28">
        <f t="shared" si="106"/>
        <v>0</v>
      </c>
      <c r="N2418" s="28">
        <f t="shared" si="107"/>
        <v>0</v>
      </c>
    </row>
    <row r="2419" spans="1:15" x14ac:dyDescent="0.2">
      <c r="D2419" s="23" t="s">
        <v>5259</v>
      </c>
      <c r="E2419" s="24">
        <v>90.456599999999995</v>
      </c>
      <c r="F2419" s="25" t="s">
        <v>129</v>
      </c>
      <c r="G2419" s="26" t="s">
        <v>129</v>
      </c>
      <c r="K2419" s="28">
        <f t="shared" si="106"/>
        <v>0</v>
      </c>
      <c r="N2419" s="28">
        <f t="shared" si="107"/>
        <v>0</v>
      </c>
    </row>
    <row r="2420" spans="1:15" x14ac:dyDescent="0.2">
      <c r="A2420" s="24">
        <v>808</v>
      </c>
      <c r="C2420" s="68">
        <v>43098</v>
      </c>
      <c r="D2420" s="23" t="s">
        <v>5262</v>
      </c>
      <c r="E2420" s="24">
        <v>0.38900000000000001</v>
      </c>
      <c r="F2420" s="25" t="s">
        <v>5263</v>
      </c>
      <c r="G2420" s="26" t="s">
        <v>5264</v>
      </c>
      <c r="H2420" s="25">
        <v>3010</v>
      </c>
      <c r="I2420" s="27">
        <v>0.5</v>
      </c>
      <c r="J2420" s="27">
        <v>30270</v>
      </c>
      <c r="K2420" s="28">
        <f t="shared" si="106"/>
        <v>86490</v>
      </c>
      <c r="L2420" s="29">
        <v>140000</v>
      </c>
      <c r="M2420" s="29">
        <v>560</v>
      </c>
      <c r="N2420" s="28">
        <f t="shared" si="107"/>
        <v>560.5</v>
      </c>
    </row>
    <row r="2421" spans="1:15" x14ac:dyDescent="0.2">
      <c r="A2421" s="24">
        <v>809</v>
      </c>
      <c r="C2421" s="68">
        <v>43098</v>
      </c>
      <c r="D2421" s="23" t="s">
        <v>5265</v>
      </c>
      <c r="E2421" s="24">
        <v>0.51700000000000002</v>
      </c>
      <c r="F2421" s="25" t="s">
        <v>5266</v>
      </c>
      <c r="G2421" s="26" t="s">
        <v>5267</v>
      </c>
      <c r="H2421" s="25">
        <v>1030</v>
      </c>
      <c r="I2421" s="27">
        <v>0.5</v>
      </c>
      <c r="J2421" s="27">
        <v>24560</v>
      </c>
      <c r="K2421" s="28">
        <f t="shared" si="106"/>
        <v>70170</v>
      </c>
      <c r="L2421" s="29">
        <v>91000</v>
      </c>
      <c r="M2421" s="29">
        <v>364</v>
      </c>
      <c r="N2421" s="28">
        <f t="shared" si="107"/>
        <v>364.5</v>
      </c>
    </row>
    <row r="2422" spans="1:15" x14ac:dyDescent="0.2">
      <c r="A2422" s="24" t="s">
        <v>5268</v>
      </c>
      <c r="C2422" s="68">
        <v>43098</v>
      </c>
      <c r="D2422" s="23" t="s">
        <v>4221</v>
      </c>
      <c r="E2422" s="24">
        <v>85.91</v>
      </c>
      <c r="F2422" s="25" t="s">
        <v>2307</v>
      </c>
      <c r="G2422" s="25" t="s">
        <v>2307</v>
      </c>
      <c r="H2422" s="25">
        <v>1160</v>
      </c>
      <c r="I2422" s="27">
        <v>0.5</v>
      </c>
      <c r="J2422" s="27">
        <v>105120</v>
      </c>
      <c r="K2422" s="28">
        <f t="shared" si="106"/>
        <v>300340</v>
      </c>
      <c r="N2422" s="28">
        <f t="shared" si="107"/>
        <v>0.5</v>
      </c>
      <c r="O2422" s="119"/>
    </row>
    <row r="2423" spans="1:15" x14ac:dyDescent="0.2">
      <c r="A2423" s="24" t="s">
        <v>5269</v>
      </c>
      <c r="C2423" s="68">
        <v>43098</v>
      </c>
      <c r="D2423" s="23" t="s">
        <v>5270</v>
      </c>
      <c r="E2423" s="24">
        <v>17.465499999999999</v>
      </c>
      <c r="F2423" s="25" t="s">
        <v>5271</v>
      </c>
      <c r="G2423" s="26" t="s">
        <v>5272</v>
      </c>
      <c r="H2423" s="25">
        <v>1210</v>
      </c>
      <c r="I2423" s="27">
        <v>0.5</v>
      </c>
      <c r="J2423" s="27">
        <v>18120</v>
      </c>
      <c r="K2423" s="28">
        <f t="shared" si="106"/>
        <v>51770</v>
      </c>
      <c r="N2423" s="28">
        <f t="shared" si="107"/>
        <v>0.5</v>
      </c>
    </row>
    <row r="2424" spans="1:15" x14ac:dyDescent="0.2">
      <c r="A2424" s="24">
        <v>810</v>
      </c>
      <c r="C2424" s="68">
        <v>43098</v>
      </c>
      <c r="D2424" s="23" t="s">
        <v>5273</v>
      </c>
      <c r="E2424" s="24" t="s">
        <v>1190</v>
      </c>
      <c r="F2424" s="25" t="s">
        <v>4030</v>
      </c>
      <c r="G2424" s="26" t="s">
        <v>5274</v>
      </c>
      <c r="H2424" s="25">
        <v>2050</v>
      </c>
      <c r="I2424" s="27">
        <v>0.5</v>
      </c>
      <c r="J2424" s="27">
        <v>4300</v>
      </c>
      <c r="K2424" s="28">
        <f t="shared" si="106"/>
        <v>12290</v>
      </c>
      <c r="L2424" s="29">
        <v>9500</v>
      </c>
      <c r="M2424" s="29">
        <v>38</v>
      </c>
      <c r="N2424" s="28">
        <f t="shared" si="107"/>
        <v>38.5</v>
      </c>
    </row>
    <row r="2425" spans="1:15" x14ac:dyDescent="0.2">
      <c r="A2425" s="24" t="s">
        <v>5278</v>
      </c>
      <c r="C2425" s="68">
        <v>43098</v>
      </c>
      <c r="D2425" s="23" t="s">
        <v>5279</v>
      </c>
      <c r="E2425" s="24">
        <v>0.46500000000000002</v>
      </c>
      <c r="F2425" s="25" t="s">
        <v>5282</v>
      </c>
      <c r="G2425" s="25" t="s">
        <v>5281</v>
      </c>
      <c r="H2425" s="25">
        <v>1050</v>
      </c>
      <c r="I2425" s="27">
        <v>1</v>
      </c>
      <c r="J2425" s="27">
        <v>22620</v>
      </c>
      <c r="K2425" s="28">
        <f t="shared" si="106"/>
        <v>64630</v>
      </c>
      <c r="N2425" s="28">
        <v>1</v>
      </c>
      <c r="O2425" s="119"/>
    </row>
    <row r="2426" spans="1:15" x14ac:dyDescent="0.2">
      <c r="D2426" s="23" t="s">
        <v>5280</v>
      </c>
      <c r="E2426" s="24">
        <v>5.1999999999999998E-2</v>
      </c>
      <c r="O2426" s="120"/>
    </row>
    <row r="2427" spans="1:15" s="41" customFormat="1" x14ac:dyDescent="0.2">
      <c r="A2427" s="40">
        <v>811</v>
      </c>
      <c r="B2427" s="38"/>
      <c r="C2427" s="70">
        <v>43098</v>
      </c>
      <c r="D2427" s="39" t="s">
        <v>5275</v>
      </c>
      <c r="E2427" s="40">
        <v>10.114000000000001</v>
      </c>
      <c r="F2427" s="41" t="s">
        <v>5276</v>
      </c>
      <c r="G2427" s="42" t="s">
        <v>5277</v>
      </c>
      <c r="H2427" s="41">
        <v>1080</v>
      </c>
      <c r="I2427" s="43">
        <v>0.5</v>
      </c>
      <c r="J2427" s="43">
        <v>14090</v>
      </c>
      <c r="K2427" s="44">
        <f t="shared" si="106"/>
        <v>40260</v>
      </c>
      <c r="L2427" s="45">
        <v>15000</v>
      </c>
      <c r="M2427" s="45">
        <v>60</v>
      </c>
      <c r="N2427" s="44">
        <f t="shared" si="107"/>
        <v>60.5</v>
      </c>
      <c r="O2427" s="37"/>
    </row>
    <row r="2428" spans="1:15" x14ac:dyDescent="0.2">
      <c r="K2428" s="28">
        <f t="shared" si="106"/>
        <v>0</v>
      </c>
      <c r="N2428" s="28">
        <f>SUM(N2402:N2427)</f>
        <v>1440.51</v>
      </c>
      <c r="O2428" s="62">
        <v>65785</v>
      </c>
    </row>
    <row r="2430" spans="1:15" x14ac:dyDescent="0.2">
      <c r="A2430" s="24" t="s">
        <v>5283</v>
      </c>
      <c r="C2430" s="68">
        <v>43098</v>
      </c>
      <c r="D2430" s="23" t="s">
        <v>5284</v>
      </c>
      <c r="E2430" s="24" t="s">
        <v>5285</v>
      </c>
      <c r="F2430" s="25" t="s">
        <v>5286</v>
      </c>
      <c r="G2430" s="26" t="s">
        <v>5287</v>
      </c>
      <c r="H2430" s="25">
        <v>3010</v>
      </c>
      <c r="I2430" s="27">
        <v>0.5</v>
      </c>
      <c r="J2430" s="27">
        <v>10660</v>
      </c>
      <c r="K2430" s="28">
        <f t="shared" si="106"/>
        <v>30460</v>
      </c>
      <c r="N2430" s="28">
        <f t="shared" si="107"/>
        <v>0.5</v>
      </c>
      <c r="O2430" s="121"/>
    </row>
    <row r="2431" spans="1:15" x14ac:dyDescent="0.2">
      <c r="A2431" s="24" t="s">
        <v>5288</v>
      </c>
      <c r="C2431" s="68">
        <v>43098</v>
      </c>
      <c r="D2431" s="23" t="s">
        <v>5289</v>
      </c>
      <c r="E2431" s="24">
        <v>0.22869999999999999</v>
      </c>
      <c r="F2431" s="25" t="s">
        <v>5290</v>
      </c>
      <c r="G2431" s="26" t="s">
        <v>5291</v>
      </c>
      <c r="H2431" s="25">
        <v>2040</v>
      </c>
      <c r="I2431" s="27">
        <v>1</v>
      </c>
      <c r="J2431" s="27">
        <v>19280</v>
      </c>
      <c r="K2431" s="28">
        <f t="shared" si="106"/>
        <v>55090</v>
      </c>
      <c r="N2431" s="28">
        <f t="shared" si="107"/>
        <v>1</v>
      </c>
      <c r="O2431" s="121"/>
    </row>
    <row r="2432" spans="1:15" x14ac:dyDescent="0.2">
      <c r="A2432" s="24" t="s">
        <v>5283</v>
      </c>
      <c r="C2432" s="68">
        <v>43098</v>
      </c>
      <c r="D2432" s="23" t="s">
        <v>5292</v>
      </c>
      <c r="E2432" s="24" t="s">
        <v>5295</v>
      </c>
      <c r="F2432" s="25" t="s">
        <v>5296</v>
      </c>
      <c r="G2432" s="26" t="s">
        <v>5297</v>
      </c>
      <c r="H2432" s="25">
        <v>3010</v>
      </c>
      <c r="I2432" s="27">
        <v>1.5</v>
      </c>
      <c r="J2432" s="27">
        <v>8770</v>
      </c>
      <c r="K2432" s="28">
        <f t="shared" si="106"/>
        <v>25060</v>
      </c>
      <c r="N2432" s="28">
        <f t="shared" si="107"/>
        <v>1.5</v>
      </c>
      <c r="O2432" s="121"/>
    </row>
    <row r="2433" spans="1:15" x14ac:dyDescent="0.2">
      <c r="D2433" s="23" t="s">
        <v>5293</v>
      </c>
      <c r="E2433" s="24" t="s">
        <v>655</v>
      </c>
      <c r="F2433" s="25" t="s">
        <v>129</v>
      </c>
      <c r="G2433" s="26" t="s">
        <v>129</v>
      </c>
      <c r="K2433" s="28">
        <f t="shared" si="106"/>
        <v>0</v>
      </c>
      <c r="N2433" s="28">
        <f t="shared" si="107"/>
        <v>0</v>
      </c>
      <c r="O2433" s="121"/>
    </row>
    <row r="2434" spans="1:15" s="41" customFormat="1" x14ac:dyDescent="0.2">
      <c r="A2434" s="40"/>
      <c r="B2434" s="38"/>
      <c r="C2434" s="70"/>
      <c r="D2434" s="39" t="s">
        <v>5294</v>
      </c>
      <c r="E2434" s="40" t="s">
        <v>5295</v>
      </c>
      <c r="F2434" s="41" t="s">
        <v>129</v>
      </c>
      <c r="G2434" s="42" t="s">
        <v>129</v>
      </c>
      <c r="I2434" s="43"/>
      <c r="J2434" s="43"/>
      <c r="K2434" s="44">
        <f t="shared" si="106"/>
        <v>0</v>
      </c>
      <c r="L2434" s="45"/>
      <c r="M2434" s="45"/>
      <c r="N2434" s="44">
        <f t="shared" si="107"/>
        <v>0</v>
      </c>
      <c r="O2434" s="37"/>
    </row>
    <row r="2435" spans="1:15" x14ac:dyDescent="0.2">
      <c r="N2435" s="28">
        <f>SUM(N2430:N2434)</f>
        <v>3</v>
      </c>
      <c r="O2435" s="62">
        <v>66000</v>
      </c>
    </row>
    <row r="2439" spans="1:15" x14ac:dyDescent="0.2">
      <c r="F2439" s="122" t="s">
        <v>5298</v>
      </c>
      <c r="I2439" s="123">
        <f>SUM(I2:I2434)</f>
        <v>1068</v>
      </c>
      <c r="M2439" s="124">
        <f>SUM(M2:M2434)</f>
        <v>389646.47648000007</v>
      </c>
    </row>
    <row r="2444" spans="1:15" x14ac:dyDescent="0.2">
      <c r="K2444" s="125" t="s">
        <v>5299</v>
      </c>
      <c r="L2444" s="126"/>
      <c r="M2444" s="124">
        <f>(M2439/4)*1000</f>
        <v>97411619.12000002</v>
      </c>
    </row>
    <row r="2508" spans="1:16" x14ac:dyDescent="0.2">
      <c r="C2508" s="69"/>
      <c r="D2508" s="53"/>
      <c r="E2508" s="54"/>
      <c r="F2508" s="22"/>
      <c r="J2508" s="25"/>
      <c r="O2508" s="22"/>
      <c r="P2508" s="22"/>
    </row>
    <row r="2510" spans="1:16" x14ac:dyDescent="0.2">
      <c r="A2510" s="114"/>
    </row>
    <row r="2609" spans="2:14" x14ac:dyDescent="0.2">
      <c r="B2609" s="55"/>
    </row>
    <row r="2615" spans="2:14" x14ac:dyDescent="0.2">
      <c r="G2615" s="56"/>
      <c r="H2615" s="57"/>
      <c r="I2615" s="58"/>
      <c r="J2615" s="58"/>
      <c r="K2615" s="59"/>
      <c r="L2615" s="59"/>
      <c r="M2615" s="59"/>
      <c r="N2615" s="60"/>
    </row>
    <row r="2620" spans="2:14" ht="16.5" customHeight="1" x14ac:dyDescent="0.2"/>
    <row r="2820" spans="6:6" x14ac:dyDescent="0.2">
      <c r="F2820" s="47"/>
    </row>
    <row r="3021" spans="1:10" x14ac:dyDescent="0.2">
      <c r="D3021" s="25"/>
      <c r="E3021" s="52"/>
      <c r="J3021" s="25"/>
    </row>
    <row r="3023" spans="1:10" x14ac:dyDescent="0.2">
      <c r="B3023" s="25"/>
    </row>
    <row r="3024" spans="1:10" x14ac:dyDescent="0.2">
      <c r="A3024" s="52"/>
    </row>
    <row r="3178" spans="15:15" x14ac:dyDescent="0.2">
      <c r="O3178" s="29"/>
    </row>
    <row r="3401" spans="19:19" x14ac:dyDescent="0.2">
      <c r="S3401" s="25" t="s">
        <v>80</v>
      </c>
    </row>
    <row r="3402" spans="19:19" x14ac:dyDescent="0.2">
      <c r="S3402" s="52" t="e">
        <f>SUM(K5:K3389)-K7-K11-K16-K19-K23-K25-K35-K40-K55-K60-K63-K68-K75-K77-K110-K93-#REF!-#REF!-K111-K117-K119-K120-K128-K129-K130-K131-K155-K158-K161-K162-K163-K168-K169-K171-K175-#REF!-K184-K186-K187-K191-K192-K193-K201-K203-K205-K208-K209-K213-K217-K224-K226-#REF!-K228-K232-#REF!-#REF!-K235-K238-#REF!-#REF!-K249-K250-K251-K257-#REF!-K261-K264-K271-K277-K293-#REF!-#REF!-#REF!-K308-K311-K315-#REF!-K316-K317-K318-K321-K324-K329-K335-K337-K340-K341-K352-K353-K354-K355-K359-K376-#REF!-#REF!-K390-#REF!-K402-K409-K410-K421-K437-K441-K443-SUM(K449:K450)-SUM(K452:K454)-K473-K461:K462-K464-SUM(K466:K468)-K476-K480-#REF!-SUM(K494:K494)-K496-SUM(K499:K500)-SUM(K502:K506)-K509-K514-K516-K517-K521-K523-K527-K529-K537-K543-K544-SUM(K546:K547)-SUM(K549:K550)-K560-K562-SUM(K567:K569)-#REF!-K604-#REF!-#REF!-K583-K591-K602-K606-K608-#REF!-#REF!-SUM(#REF!)-SUM(#REF!)-SUM(#REF!)-K619-K622-K661-#REF!-SUM(#REF!)-K639-K648-K653-SUM(K663:K664)-K666-K674-K681-K688-K690-SUM(K694:K695)-SUM(K697:K698)-SUM(K701:K702)-SUM(#REF!)-SUM(K707:K707)-K708-#REF!-#REF!-K739-K756-K758-K766-K768-K772-K779-SUM(K783:K784)-#REF!-K791-SUM(K794:K796)-SUM(K803:K804)-SUM(K806:K806)-#REF!-K814-SUM(K817:K818)-SUM(K821:K823)-K832-SUM(K862:K863)-SUM(K838:K840)-SUM(K854:K855)-SUM(K856:K856)-SUM(K859:K859)-#REF!-K886-K875-SUM(K877:K879)-SUM(K882:K885)-K887-SUM(K891:K891)-SUM(K892:K893)-#REF!-#REF!-K904-K906-K908-K909-K913-K924-SUM(K926:K927)-#REF!-SUM(K944:K945)-SUM(K960:K962)-SUM(K965:K966)-SUM(K970:K970)-#REF!-K978-K994-K984-K1000-SUM(K1004:K1005)-K1018-#REF!-SUM(K1024:K1025)-#REF!-#REF!-#REF!-#REF!-#REF!-K1050-K1038-K1040-K1045-#REF!-K1049-SUM(K1061:K1062)-#REF!-SUM(K1056:K1057)-SUM(#REF!)-K1066-SUM(K1068:K1069)-K1071-K1077-K1089-K1092-SUM(K1098:K1099)-K1102-K1105-K1113-#REF!-K1117-K1123-K1144-K1145-SUM(K1128:K1141)-K1137-K1139-SUM(#REF!)-SUM(K1154:K1154)-SUM(K1158:K1158)-K1163-SUM(K1170:K1173)-K1185-K1191-K1203-K1204-K1209-SUM(K1213:K1241)-K1216-#REF!-SUM(#REF!)-K1234-K1238-K1240-K1251-SUM(K1256:K1256)-K1258-K1260-K1263-#REF!-SUM(K1265:K1265)-#REF!-SUM(K1270:K1273)-#REF!-SUM(#REF!)-SUM(#REF!)-SUM(K2174-K2176)-K2178-K2180-K2182-K2184-K2187-SUM(K2190:K2191)-K2203-K2210-K2228-K2216-SUM(K2218:K2218)-K2221-#REF!-K2232-SUM(K2244:K2245)-K2248-SUM(K2250:K2252)-SUM(K2257:K2258)-K2265-K2273-#REF!-K2275-K2285-K2289-K2296-SUM(K2303:K2304)-K2307-K2313-K2308-SUM(#REF!)-SUM(K2314:K2316)-#REF!-SUM(K2332:K2335)-SUM(K2341:K2342)-SUM(K2349:K2350)-K2359-K2362-K2364-K2370-#REF!-#REF!-SUM(K2381:K2382)-K2389-K2395-K2405-SUM(K2409:K2445)-SUM(K2414:K2415)-SUM(K2465:K2466)-K2497-K2499-K2503-K2516-K2532-K2534-K2536-K2540-K2544-SUM(K2555:K2557)-SUM(K2560:K2561)-K2565-K2572-K2574-K2577-SUM(K2:K4)-K2608-SUM(K2627:K2632)-K2635-K2637-K2639-K2641-SUM(K2643:K2644)-K2648-SUM(K2651:K2654)-SUM(K2658:K2659)-K2661-SUM(K2665:K2666)-K2668-K2671-K2674-SUM(K2678-K2682)-SUM(K2687:K2689)-SUM(K2694:K2695)-K2697-K2701-K2709-SUM(K2716:K2718)-SUM(K2723:K2725)-SUM(K2729:K2730)-K2738-K2754-SUM(K2772:K2773)-SUM(K2778:K2779)-K2784-K2786-K2791-K2801-K2804-K2812-K2816-SUM(K2819:K2822)-K2834-SUM(K2837:K2838)-K2841-K2845-SUM(K2848:K2849)-SUM(K2852:K2853)-SUM(K2878:K2880)-K2882-K2886-K2890-SUM(K2894:K2895)-SUM(K2899:K2902)-K2904-K2906-K2912-SUM(K2915:K2916)-K2920-K2929-K2932-SUM(K2940:K2941)-K2946-K2953-K2960-K2967-K2969-K2978-SUM(K2987:K2988)-K2992-K2995-SUM(K3003:K3005)-SUM(K3007:K3008)-K3013-SUM(K3018:K3019)-K3033-K3040-SUM(K3046:K3047)-SUM(K3050:K3052)-SUM(K3059:K3060)-K3062-K3067-SUM(K3070:K3071)-K3080-SUM(K3082:K3083)-SUM(K3085:K3086)-K3091-K3096-K3101-K3106-K3109-K3115-K3123-SUM(K3130:K3131)-SUM(K3135:K3136)-K3140-SUM(K3146:K3147)-SUM(K3161:K3163)-K3170-K3174-SUM(K3178:K3179)-K3194-K3200-SUM(K3216:K3218)-SUM(K3220:K3222)-SUM(K3224:K3225)-K3233-K3239-SUM(K3241:K3242)-SUM(K3249:K3250)-K3261-SUM(K3263:K3264)-K3271-K3281-K3288-K3293-K3308-K3313-K3317-K3325-K3331-SUM(K3333:K3336)-K3347-K3357-K3359-SUM(K3361:K3362)-K3367-K3372-K3384</f>
        <v>#REF!</v>
      </c>
    </row>
    <row r="3405" spans="19:19" x14ac:dyDescent="0.2">
      <c r="S3405" s="25" t="s">
        <v>79</v>
      </c>
    </row>
    <row r="3406" spans="19:19" x14ac:dyDescent="0.2">
      <c r="S3406" s="25" t="s">
        <v>78</v>
      </c>
    </row>
    <row r="3407" spans="19:19" x14ac:dyDescent="0.2">
      <c r="S3407" s="28">
        <f>SUM(L2:L3388)</f>
        <v>95409570.87000002</v>
      </c>
    </row>
  </sheetData>
  <sortState ref="A2:AA3433">
    <sortCondition ref="A1130"/>
  </sortState>
  <mergeCells count="9">
    <mergeCell ref="K2444:L2444"/>
    <mergeCell ref="E1239:E1240"/>
    <mergeCell ref="P1474:P1479"/>
    <mergeCell ref="O72:P72"/>
    <mergeCell ref="O2228:P2228"/>
    <mergeCell ref="O2000:O2001"/>
    <mergeCell ref="O1690:P1690"/>
    <mergeCell ref="O107:O110"/>
    <mergeCell ref="O1906:O1907"/>
  </mergeCells>
  <pageMargins left="0.7" right="0.7" top="0.75" bottom="0.75" header="0.3" footer="0.3"/>
  <pageSetup paperSize="5" scale="4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43"/>
  <sheetViews>
    <sheetView workbookViewId="0">
      <selection activeCell="I9" sqref="I9"/>
    </sheetView>
  </sheetViews>
  <sheetFormatPr defaultRowHeight="15" x14ac:dyDescent="0.25"/>
  <cols>
    <col min="1" max="1" width="24.42578125" style="3" customWidth="1"/>
    <col min="2" max="2" width="24.42578125" style="10" customWidth="1"/>
    <col min="3" max="3" width="28.42578125" style="1" customWidth="1"/>
    <col min="4" max="4" width="28.5703125" style="1" customWidth="1"/>
    <col min="5" max="5" width="6.5703125" style="1" customWidth="1"/>
    <col min="6" max="6" width="11.42578125" style="11" customWidth="1"/>
    <col min="7" max="7" width="13.5703125" style="12" customWidth="1"/>
    <col min="8" max="8" width="12.42578125" style="13" customWidth="1"/>
    <col min="9" max="9" width="12.42578125" style="11" customWidth="1"/>
    <col min="10" max="10" width="8.5703125" style="2" customWidth="1"/>
    <col min="11" max="256" width="9.140625" style="1"/>
    <col min="257" max="258" width="24.42578125" style="1" customWidth="1"/>
    <col min="259" max="259" width="28.42578125" style="1" customWidth="1"/>
    <col min="260" max="260" width="28.5703125" style="1" customWidth="1"/>
    <col min="261" max="261" width="6.5703125" style="1" customWidth="1"/>
    <col min="262" max="262" width="11.42578125" style="1" customWidth="1"/>
    <col min="263" max="263" width="13.5703125" style="1" customWidth="1"/>
    <col min="264" max="265" width="12.42578125" style="1" customWidth="1"/>
    <col min="266" max="266" width="8.5703125" style="1" customWidth="1"/>
    <col min="267" max="512" width="9.140625" style="1"/>
    <col min="513" max="514" width="24.42578125" style="1" customWidth="1"/>
    <col min="515" max="515" width="28.42578125" style="1" customWidth="1"/>
    <col min="516" max="516" width="28.5703125" style="1" customWidth="1"/>
    <col min="517" max="517" width="6.5703125" style="1" customWidth="1"/>
    <col min="518" max="518" width="11.42578125" style="1" customWidth="1"/>
    <col min="519" max="519" width="13.5703125" style="1" customWidth="1"/>
    <col min="520" max="521" width="12.42578125" style="1" customWidth="1"/>
    <col min="522" max="522" width="8.5703125" style="1" customWidth="1"/>
    <col min="523" max="768" width="9.140625" style="1"/>
    <col min="769" max="770" width="24.42578125" style="1" customWidth="1"/>
    <col min="771" max="771" width="28.42578125" style="1" customWidth="1"/>
    <col min="772" max="772" width="28.5703125" style="1" customWidth="1"/>
    <col min="773" max="773" width="6.5703125" style="1" customWidth="1"/>
    <col min="774" max="774" width="11.42578125" style="1" customWidth="1"/>
    <col min="775" max="775" width="13.5703125" style="1" customWidth="1"/>
    <col min="776" max="777" width="12.42578125" style="1" customWidth="1"/>
    <col min="778" max="778" width="8.5703125" style="1" customWidth="1"/>
    <col min="779" max="1024" width="9.140625" style="1"/>
    <col min="1025" max="1026" width="24.42578125" style="1" customWidth="1"/>
    <col min="1027" max="1027" width="28.42578125" style="1" customWidth="1"/>
    <col min="1028" max="1028" width="28.5703125" style="1" customWidth="1"/>
    <col min="1029" max="1029" width="6.5703125" style="1" customWidth="1"/>
    <col min="1030" max="1030" width="11.42578125" style="1" customWidth="1"/>
    <col min="1031" max="1031" width="13.5703125" style="1" customWidth="1"/>
    <col min="1032" max="1033" width="12.42578125" style="1" customWidth="1"/>
    <col min="1034" max="1034" width="8.5703125" style="1" customWidth="1"/>
    <col min="1035" max="1280" width="9.140625" style="1"/>
    <col min="1281" max="1282" width="24.42578125" style="1" customWidth="1"/>
    <col min="1283" max="1283" width="28.42578125" style="1" customWidth="1"/>
    <col min="1284" max="1284" width="28.5703125" style="1" customWidth="1"/>
    <col min="1285" max="1285" width="6.5703125" style="1" customWidth="1"/>
    <col min="1286" max="1286" width="11.42578125" style="1" customWidth="1"/>
    <col min="1287" max="1287" width="13.5703125" style="1" customWidth="1"/>
    <col min="1288" max="1289" width="12.42578125" style="1" customWidth="1"/>
    <col min="1290" max="1290" width="8.5703125" style="1" customWidth="1"/>
    <col min="1291" max="1536" width="9.140625" style="1"/>
    <col min="1537" max="1538" width="24.42578125" style="1" customWidth="1"/>
    <col min="1539" max="1539" width="28.42578125" style="1" customWidth="1"/>
    <col min="1540" max="1540" width="28.5703125" style="1" customWidth="1"/>
    <col min="1541" max="1541" width="6.5703125" style="1" customWidth="1"/>
    <col min="1542" max="1542" width="11.42578125" style="1" customWidth="1"/>
    <col min="1543" max="1543" width="13.5703125" style="1" customWidth="1"/>
    <col min="1544" max="1545" width="12.42578125" style="1" customWidth="1"/>
    <col min="1546" max="1546" width="8.5703125" style="1" customWidth="1"/>
    <col min="1547" max="1792" width="9.140625" style="1"/>
    <col min="1793" max="1794" width="24.42578125" style="1" customWidth="1"/>
    <col min="1795" max="1795" width="28.42578125" style="1" customWidth="1"/>
    <col min="1796" max="1796" width="28.5703125" style="1" customWidth="1"/>
    <col min="1797" max="1797" width="6.5703125" style="1" customWidth="1"/>
    <col min="1798" max="1798" width="11.42578125" style="1" customWidth="1"/>
    <col min="1799" max="1799" width="13.5703125" style="1" customWidth="1"/>
    <col min="1800" max="1801" width="12.42578125" style="1" customWidth="1"/>
    <col min="1802" max="1802" width="8.5703125" style="1" customWidth="1"/>
    <col min="1803" max="2048" width="9.140625" style="1"/>
    <col min="2049" max="2050" width="24.42578125" style="1" customWidth="1"/>
    <col min="2051" max="2051" width="28.42578125" style="1" customWidth="1"/>
    <col min="2052" max="2052" width="28.5703125" style="1" customWidth="1"/>
    <col min="2053" max="2053" width="6.5703125" style="1" customWidth="1"/>
    <col min="2054" max="2054" width="11.42578125" style="1" customWidth="1"/>
    <col min="2055" max="2055" width="13.5703125" style="1" customWidth="1"/>
    <col min="2056" max="2057" width="12.42578125" style="1" customWidth="1"/>
    <col min="2058" max="2058" width="8.5703125" style="1" customWidth="1"/>
    <col min="2059" max="2304" width="9.140625" style="1"/>
    <col min="2305" max="2306" width="24.42578125" style="1" customWidth="1"/>
    <col min="2307" max="2307" width="28.42578125" style="1" customWidth="1"/>
    <col min="2308" max="2308" width="28.5703125" style="1" customWidth="1"/>
    <col min="2309" max="2309" width="6.5703125" style="1" customWidth="1"/>
    <col min="2310" max="2310" width="11.42578125" style="1" customWidth="1"/>
    <col min="2311" max="2311" width="13.5703125" style="1" customWidth="1"/>
    <col min="2312" max="2313" width="12.42578125" style="1" customWidth="1"/>
    <col min="2314" max="2314" width="8.5703125" style="1" customWidth="1"/>
    <col min="2315" max="2560" width="9.140625" style="1"/>
    <col min="2561" max="2562" width="24.42578125" style="1" customWidth="1"/>
    <col min="2563" max="2563" width="28.42578125" style="1" customWidth="1"/>
    <col min="2564" max="2564" width="28.5703125" style="1" customWidth="1"/>
    <col min="2565" max="2565" width="6.5703125" style="1" customWidth="1"/>
    <col min="2566" max="2566" width="11.42578125" style="1" customWidth="1"/>
    <col min="2567" max="2567" width="13.5703125" style="1" customWidth="1"/>
    <col min="2568" max="2569" width="12.42578125" style="1" customWidth="1"/>
    <col min="2570" max="2570" width="8.5703125" style="1" customWidth="1"/>
    <col min="2571" max="2816" width="9.140625" style="1"/>
    <col min="2817" max="2818" width="24.42578125" style="1" customWidth="1"/>
    <col min="2819" max="2819" width="28.42578125" style="1" customWidth="1"/>
    <col min="2820" max="2820" width="28.5703125" style="1" customWidth="1"/>
    <col min="2821" max="2821" width="6.5703125" style="1" customWidth="1"/>
    <col min="2822" max="2822" width="11.42578125" style="1" customWidth="1"/>
    <col min="2823" max="2823" width="13.5703125" style="1" customWidth="1"/>
    <col min="2824" max="2825" width="12.42578125" style="1" customWidth="1"/>
    <col min="2826" max="2826" width="8.5703125" style="1" customWidth="1"/>
    <col min="2827" max="3072" width="9.140625" style="1"/>
    <col min="3073" max="3074" width="24.42578125" style="1" customWidth="1"/>
    <col min="3075" max="3075" width="28.42578125" style="1" customWidth="1"/>
    <col min="3076" max="3076" width="28.5703125" style="1" customWidth="1"/>
    <col min="3077" max="3077" width="6.5703125" style="1" customWidth="1"/>
    <col min="3078" max="3078" width="11.42578125" style="1" customWidth="1"/>
    <col min="3079" max="3079" width="13.5703125" style="1" customWidth="1"/>
    <col min="3080" max="3081" width="12.42578125" style="1" customWidth="1"/>
    <col min="3082" max="3082" width="8.5703125" style="1" customWidth="1"/>
    <col min="3083" max="3328" width="9.140625" style="1"/>
    <col min="3329" max="3330" width="24.42578125" style="1" customWidth="1"/>
    <col min="3331" max="3331" width="28.42578125" style="1" customWidth="1"/>
    <col min="3332" max="3332" width="28.5703125" style="1" customWidth="1"/>
    <col min="3333" max="3333" width="6.5703125" style="1" customWidth="1"/>
    <col min="3334" max="3334" width="11.42578125" style="1" customWidth="1"/>
    <col min="3335" max="3335" width="13.5703125" style="1" customWidth="1"/>
    <col min="3336" max="3337" width="12.42578125" style="1" customWidth="1"/>
    <col min="3338" max="3338" width="8.5703125" style="1" customWidth="1"/>
    <col min="3339" max="3584" width="9.140625" style="1"/>
    <col min="3585" max="3586" width="24.42578125" style="1" customWidth="1"/>
    <col min="3587" max="3587" width="28.42578125" style="1" customWidth="1"/>
    <col min="3588" max="3588" width="28.5703125" style="1" customWidth="1"/>
    <col min="3589" max="3589" width="6.5703125" style="1" customWidth="1"/>
    <col min="3590" max="3590" width="11.42578125" style="1" customWidth="1"/>
    <col min="3591" max="3591" width="13.5703125" style="1" customWidth="1"/>
    <col min="3592" max="3593" width="12.42578125" style="1" customWidth="1"/>
    <col min="3594" max="3594" width="8.5703125" style="1" customWidth="1"/>
    <col min="3595" max="3840" width="9.140625" style="1"/>
    <col min="3841" max="3842" width="24.42578125" style="1" customWidth="1"/>
    <col min="3843" max="3843" width="28.42578125" style="1" customWidth="1"/>
    <col min="3844" max="3844" width="28.5703125" style="1" customWidth="1"/>
    <col min="3845" max="3845" width="6.5703125" style="1" customWidth="1"/>
    <col min="3846" max="3846" width="11.42578125" style="1" customWidth="1"/>
    <col min="3847" max="3847" width="13.5703125" style="1" customWidth="1"/>
    <col min="3848" max="3849" width="12.42578125" style="1" customWidth="1"/>
    <col min="3850" max="3850" width="8.5703125" style="1" customWidth="1"/>
    <col min="3851" max="4096" width="9.140625" style="1"/>
    <col min="4097" max="4098" width="24.42578125" style="1" customWidth="1"/>
    <col min="4099" max="4099" width="28.42578125" style="1" customWidth="1"/>
    <col min="4100" max="4100" width="28.5703125" style="1" customWidth="1"/>
    <col min="4101" max="4101" width="6.5703125" style="1" customWidth="1"/>
    <col min="4102" max="4102" width="11.42578125" style="1" customWidth="1"/>
    <col min="4103" max="4103" width="13.5703125" style="1" customWidth="1"/>
    <col min="4104" max="4105" width="12.42578125" style="1" customWidth="1"/>
    <col min="4106" max="4106" width="8.5703125" style="1" customWidth="1"/>
    <col min="4107" max="4352" width="9.140625" style="1"/>
    <col min="4353" max="4354" width="24.42578125" style="1" customWidth="1"/>
    <col min="4355" max="4355" width="28.42578125" style="1" customWidth="1"/>
    <col min="4356" max="4356" width="28.5703125" style="1" customWidth="1"/>
    <col min="4357" max="4357" width="6.5703125" style="1" customWidth="1"/>
    <col min="4358" max="4358" width="11.42578125" style="1" customWidth="1"/>
    <col min="4359" max="4359" width="13.5703125" style="1" customWidth="1"/>
    <col min="4360" max="4361" width="12.42578125" style="1" customWidth="1"/>
    <col min="4362" max="4362" width="8.5703125" style="1" customWidth="1"/>
    <col min="4363" max="4608" width="9.140625" style="1"/>
    <col min="4609" max="4610" width="24.42578125" style="1" customWidth="1"/>
    <col min="4611" max="4611" width="28.42578125" style="1" customWidth="1"/>
    <col min="4612" max="4612" width="28.5703125" style="1" customWidth="1"/>
    <col min="4613" max="4613" width="6.5703125" style="1" customWidth="1"/>
    <col min="4614" max="4614" width="11.42578125" style="1" customWidth="1"/>
    <col min="4615" max="4615" width="13.5703125" style="1" customWidth="1"/>
    <col min="4616" max="4617" width="12.42578125" style="1" customWidth="1"/>
    <col min="4618" max="4618" width="8.5703125" style="1" customWidth="1"/>
    <col min="4619" max="4864" width="9.140625" style="1"/>
    <col min="4865" max="4866" width="24.42578125" style="1" customWidth="1"/>
    <col min="4867" max="4867" width="28.42578125" style="1" customWidth="1"/>
    <col min="4868" max="4868" width="28.5703125" style="1" customWidth="1"/>
    <col min="4869" max="4869" width="6.5703125" style="1" customWidth="1"/>
    <col min="4870" max="4870" width="11.42578125" style="1" customWidth="1"/>
    <col min="4871" max="4871" width="13.5703125" style="1" customWidth="1"/>
    <col min="4872" max="4873" width="12.42578125" style="1" customWidth="1"/>
    <col min="4874" max="4874" width="8.5703125" style="1" customWidth="1"/>
    <col min="4875" max="5120" width="9.140625" style="1"/>
    <col min="5121" max="5122" width="24.42578125" style="1" customWidth="1"/>
    <col min="5123" max="5123" width="28.42578125" style="1" customWidth="1"/>
    <col min="5124" max="5124" width="28.5703125" style="1" customWidth="1"/>
    <col min="5125" max="5125" width="6.5703125" style="1" customWidth="1"/>
    <col min="5126" max="5126" width="11.42578125" style="1" customWidth="1"/>
    <col min="5127" max="5127" width="13.5703125" style="1" customWidth="1"/>
    <col min="5128" max="5129" width="12.42578125" style="1" customWidth="1"/>
    <col min="5130" max="5130" width="8.5703125" style="1" customWidth="1"/>
    <col min="5131" max="5376" width="9.140625" style="1"/>
    <col min="5377" max="5378" width="24.42578125" style="1" customWidth="1"/>
    <col min="5379" max="5379" width="28.42578125" style="1" customWidth="1"/>
    <col min="5380" max="5380" width="28.5703125" style="1" customWidth="1"/>
    <col min="5381" max="5381" width="6.5703125" style="1" customWidth="1"/>
    <col min="5382" max="5382" width="11.42578125" style="1" customWidth="1"/>
    <col min="5383" max="5383" width="13.5703125" style="1" customWidth="1"/>
    <col min="5384" max="5385" width="12.42578125" style="1" customWidth="1"/>
    <col min="5386" max="5386" width="8.5703125" style="1" customWidth="1"/>
    <col min="5387" max="5632" width="9.140625" style="1"/>
    <col min="5633" max="5634" width="24.42578125" style="1" customWidth="1"/>
    <col min="5635" max="5635" width="28.42578125" style="1" customWidth="1"/>
    <col min="5636" max="5636" width="28.5703125" style="1" customWidth="1"/>
    <col min="5637" max="5637" width="6.5703125" style="1" customWidth="1"/>
    <col min="5638" max="5638" width="11.42578125" style="1" customWidth="1"/>
    <col min="5639" max="5639" width="13.5703125" style="1" customWidth="1"/>
    <col min="5640" max="5641" width="12.42578125" style="1" customWidth="1"/>
    <col min="5642" max="5642" width="8.5703125" style="1" customWidth="1"/>
    <col min="5643" max="5888" width="9.140625" style="1"/>
    <col min="5889" max="5890" width="24.42578125" style="1" customWidth="1"/>
    <col min="5891" max="5891" width="28.42578125" style="1" customWidth="1"/>
    <col min="5892" max="5892" width="28.5703125" style="1" customWidth="1"/>
    <col min="5893" max="5893" width="6.5703125" style="1" customWidth="1"/>
    <col min="5894" max="5894" width="11.42578125" style="1" customWidth="1"/>
    <col min="5895" max="5895" width="13.5703125" style="1" customWidth="1"/>
    <col min="5896" max="5897" width="12.42578125" style="1" customWidth="1"/>
    <col min="5898" max="5898" width="8.5703125" style="1" customWidth="1"/>
    <col min="5899" max="6144" width="9.140625" style="1"/>
    <col min="6145" max="6146" width="24.42578125" style="1" customWidth="1"/>
    <col min="6147" max="6147" width="28.42578125" style="1" customWidth="1"/>
    <col min="6148" max="6148" width="28.5703125" style="1" customWidth="1"/>
    <col min="6149" max="6149" width="6.5703125" style="1" customWidth="1"/>
    <col min="6150" max="6150" width="11.42578125" style="1" customWidth="1"/>
    <col min="6151" max="6151" width="13.5703125" style="1" customWidth="1"/>
    <col min="6152" max="6153" width="12.42578125" style="1" customWidth="1"/>
    <col min="6154" max="6154" width="8.5703125" style="1" customWidth="1"/>
    <col min="6155" max="6400" width="9.140625" style="1"/>
    <col min="6401" max="6402" width="24.42578125" style="1" customWidth="1"/>
    <col min="6403" max="6403" width="28.42578125" style="1" customWidth="1"/>
    <col min="6404" max="6404" width="28.5703125" style="1" customWidth="1"/>
    <col min="6405" max="6405" width="6.5703125" style="1" customWidth="1"/>
    <col min="6406" max="6406" width="11.42578125" style="1" customWidth="1"/>
    <col min="6407" max="6407" width="13.5703125" style="1" customWidth="1"/>
    <col min="6408" max="6409" width="12.42578125" style="1" customWidth="1"/>
    <col min="6410" max="6410" width="8.5703125" style="1" customWidth="1"/>
    <col min="6411" max="6656" width="9.140625" style="1"/>
    <col min="6657" max="6658" width="24.42578125" style="1" customWidth="1"/>
    <col min="6659" max="6659" width="28.42578125" style="1" customWidth="1"/>
    <col min="6660" max="6660" width="28.5703125" style="1" customWidth="1"/>
    <col min="6661" max="6661" width="6.5703125" style="1" customWidth="1"/>
    <col min="6662" max="6662" width="11.42578125" style="1" customWidth="1"/>
    <col min="6663" max="6663" width="13.5703125" style="1" customWidth="1"/>
    <col min="6664" max="6665" width="12.42578125" style="1" customWidth="1"/>
    <col min="6666" max="6666" width="8.5703125" style="1" customWidth="1"/>
    <col min="6667" max="6912" width="9.140625" style="1"/>
    <col min="6913" max="6914" width="24.42578125" style="1" customWidth="1"/>
    <col min="6915" max="6915" width="28.42578125" style="1" customWidth="1"/>
    <col min="6916" max="6916" width="28.5703125" style="1" customWidth="1"/>
    <col min="6917" max="6917" width="6.5703125" style="1" customWidth="1"/>
    <col min="6918" max="6918" width="11.42578125" style="1" customWidth="1"/>
    <col min="6919" max="6919" width="13.5703125" style="1" customWidth="1"/>
    <col min="6920" max="6921" width="12.42578125" style="1" customWidth="1"/>
    <col min="6922" max="6922" width="8.5703125" style="1" customWidth="1"/>
    <col min="6923" max="7168" width="9.140625" style="1"/>
    <col min="7169" max="7170" width="24.42578125" style="1" customWidth="1"/>
    <col min="7171" max="7171" width="28.42578125" style="1" customWidth="1"/>
    <col min="7172" max="7172" width="28.5703125" style="1" customWidth="1"/>
    <col min="7173" max="7173" width="6.5703125" style="1" customWidth="1"/>
    <col min="7174" max="7174" width="11.42578125" style="1" customWidth="1"/>
    <col min="7175" max="7175" width="13.5703125" style="1" customWidth="1"/>
    <col min="7176" max="7177" width="12.42578125" style="1" customWidth="1"/>
    <col min="7178" max="7178" width="8.5703125" style="1" customWidth="1"/>
    <col min="7179" max="7424" width="9.140625" style="1"/>
    <col min="7425" max="7426" width="24.42578125" style="1" customWidth="1"/>
    <col min="7427" max="7427" width="28.42578125" style="1" customWidth="1"/>
    <col min="7428" max="7428" width="28.5703125" style="1" customWidth="1"/>
    <col min="7429" max="7429" width="6.5703125" style="1" customWidth="1"/>
    <col min="7430" max="7430" width="11.42578125" style="1" customWidth="1"/>
    <col min="7431" max="7431" width="13.5703125" style="1" customWidth="1"/>
    <col min="7432" max="7433" width="12.42578125" style="1" customWidth="1"/>
    <col min="7434" max="7434" width="8.5703125" style="1" customWidth="1"/>
    <col min="7435" max="7680" width="9.140625" style="1"/>
    <col min="7681" max="7682" width="24.42578125" style="1" customWidth="1"/>
    <col min="7683" max="7683" width="28.42578125" style="1" customWidth="1"/>
    <col min="7684" max="7684" width="28.5703125" style="1" customWidth="1"/>
    <col min="7685" max="7685" width="6.5703125" style="1" customWidth="1"/>
    <col min="7686" max="7686" width="11.42578125" style="1" customWidth="1"/>
    <col min="7687" max="7687" width="13.5703125" style="1" customWidth="1"/>
    <col min="7688" max="7689" width="12.42578125" style="1" customWidth="1"/>
    <col min="7690" max="7690" width="8.5703125" style="1" customWidth="1"/>
    <col min="7691" max="7936" width="9.140625" style="1"/>
    <col min="7937" max="7938" width="24.42578125" style="1" customWidth="1"/>
    <col min="7939" max="7939" width="28.42578125" style="1" customWidth="1"/>
    <col min="7940" max="7940" width="28.5703125" style="1" customWidth="1"/>
    <col min="7941" max="7941" width="6.5703125" style="1" customWidth="1"/>
    <col min="7942" max="7942" width="11.42578125" style="1" customWidth="1"/>
    <col min="7943" max="7943" width="13.5703125" style="1" customWidth="1"/>
    <col min="7944" max="7945" width="12.42578125" style="1" customWidth="1"/>
    <col min="7946" max="7946" width="8.5703125" style="1" customWidth="1"/>
    <col min="7947" max="8192" width="9.140625" style="1"/>
    <col min="8193" max="8194" width="24.42578125" style="1" customWidth="1"/>
    <col min="8195" max="8195" width="28.42578125" style="1" customWidth="1"/>
    <col min="8196" max="8196" width="28.5703125" style="1" customWidth="1"/>
    <col min="8197" max="8197" width="6.5703125" style="1" customWidth="1"/>
    <col min="8198" max="8198" width="11.42578125" style="1" customWidth="1"/>
    <col min="8199" max="8199" width="13.5703125" style="1" customWidth="1"/>
    <col min="8200" max="8201" width="12.42578125" style="1" customWidth="1"/>
    <col min="8202" max="8202" width="8.5703125" style="1" customWidth="1"/>
    <col min="8203" max="8448" width="9.140625" style="1"/>
    <col min="8449" max="8450" width="24.42578125" style="1" customWidth="1"/>
    <col min="8451" max="8451" width="28.42578125" style="1" customWidth="1"/>
    <col min="8452" max="8452" width="28.5703125" style="1" customWidth="1"/>
    <col min="8453" max="8453" width="6.5703125" style="1" customWidth="1"/>
    <col min="8454" max="8454" width="11.42578125" style="1" customWidth="1"/>
    <col min="8455" max="8455" width="13.5703125" style="1" customWidth="1"/>
    <col min="8456" max="8457" width="12.42578125" style="1" customWidth="1"/>
    <col min="8458" max="8458" width="8.5703125" style="1" customWidth="1"/>
    <col min="8459" max="8704" width="9.140625" style="1"/>
    <col min="8705" max="8706" width="24.42578125" style="1" customWidth="1"/>
    <col min="8707" max="8707" width="28.42578125" style="1" customWidth="1"/>
    <col min="8708" max="8708" width="28.5703125" style="1" customWidth="1"/>
    <col min="8709" max="8709" width="6.5703125" style="1" customWidth="1"/>
    <col min="8710" max="8710" width="11.42578125" style="1" customWidth="1"/>
    <col min="8711" max="8711" width="13.5703125" style="1" customWidth="1"/>
    <col min="8712" max="8713" width="12.42578125" style="1" customWidth="1"/>
    <col min="8714" max="8714" width="8.5703125" style="1" customWidth="1"/>
    <col min="8715" max="8960" width="9.140625" style="1"/>
    <col min="8961" max="8962" width="24.42578125" style="1" customWidth="1"/>
    <col min="8963" max="8963" width="28.42578125" style="1" customWidth="1"/>
    <col min="8964" max="8964" width="28.5703125" style="1" customWidth="1"/>
    <col min="8965" max="8965" width="6.5703125" style="1" customWidth="1"/>
    <col min="8966" max="8966" width="11.42578125" style="1" customWidth="1"/>
    <col min="8967" max="8967" width="13.5703125" style="1" customWidth="1"/>
    <col min="8968" max="8969" width="12.42578125" style="1" customWidth="1"/>
    <col min="8970" max="8970" width="8.5703125" style="1" customWidth="1"/>
    <col min="8971" max="9216" width="9.140625" style="1"/>
    <col min="9217" max="9218" width="24.42578125" style="1" customWidth="1"/>
    <col min="9219" max="9219" width="28.42578125" style="1" customWidth="1"/>
    <col min="9220" max="9220" width="28.5703125" style="1" customWidth="1"/>
    <col min="9221" max="9221" width="6.5703125" style="1" customWidth="1"/>
    <col min="9222" max="9222" width="11.42578125" style="1" customWidth="1"/>
    <col min="9223" max="9223" width="13.5703125" style="1" customWidth="1"/>
    <col min="9224" max="9225" width="12.42578125" style="1" customWidth="1"/>
    <col min="9226" max="9226" width="8.5703125" style="1" customWidth="1"/>
    <col min="9227" max="9472" width="9.140625" style="1"/>
    <col min="9473" max="9474" width="24.42578125" style="1" customWidth="1"/>
    <col min="9475" max="9475" width="28.42578125" style="1" customWidth="1"/>
    <col min="9476" max="9476" width="28.5703125" style="1" customWidth="1"/>
    <col min="9477" max="9477" width="6.5703125" style="1" customWidth="1"/>
    <col min="9478" max="9478" width="11.42578125" style="1" customWidth="1"/>
    <col min="9479" max="9479" width="13.5703125" style="1" customWidth="1"/>
    <col min="9480" max="9481" width="12.42578125" style="1" customWidth="1"/>
    <col min="9482" max="9482" width="8.5703125" style="1" customWidth="1"/>
    <col min="9483" max="9728" width="9.140625" style="1"/>
    <col min="9729" max="9730" width="24.42578125" style="1" customWidth="1"/>
    <col min="9731" max="9731" width="28.42578125" style="1" customWidth="1"/>
    <col min="9732" max="9732" width="28.5703125" style="1" customWidth="1"/>
    <col min="9733" max="9733" width="6.5703125" style="1" customWidth="1"/>
    <col min="9734" max="9734" width="11.42578125" style="1" customWidth="1"/>
    <col min="9735" max="9735" width="13.5703125" style="1" customWidth="1"/>
    <col min="9736" max="9737" width="12.42578125" style="1" customWidth="1"/>
    <col min="9738" max="9738" width="8.5703125" style="1" customWidth="1"/>
    <col min="9739" max="9984" width="9.140625" style="1"/>
    <col min="9985" max="9986" width="24.42578125" style="1" customWidth="1"/>
    <col min="9987" max="9987" width="28.42578125" style="1" customWidth="1"/>
    <col min="9988" max="9988" width="28.5703125" style="1" customWidth="1"/>
    <col min="9989" max="9989" width="6.5703125" style="1" customWidth="1"/>
    <col min="9990" max="9990" width="11.42578125" style="1" customWidth="1"/>
    <col min="9991" max="9991" width="13.5703125" style="1" customWidth="1"/>
    <col min="9992" max="9993" width="12.42578125" style="1" customWidth="1"/>
    <col min="9994" max="9994" width="8.5703125" style="1" customWidth="1"/>
    <col min="9995" max="10240" width="9.140625" style="1"/>
    <col min="10241" max="10242" width="24.42578125" style="1" customWidth="1"/>
    <col min="10243" max="10243" width="28.42578125" style="1" customWidth="1"/>
    <col min="10244" max="10244" width="28.5703125" style="1" customWidth="1"/>
    <col min="10245" max="10245" width="6.5703125" style="1" customWidth="1"/>
    <col min="10246" max="10246" width="11.42578125" style="1" customWidth="1"/>
    <col min="10247" max="10247" width="13.5703125" style="1" customWidth="1"/>
    <col min="10248" max="10249" width="12.42578125" style="1" customWidth="1"/>
    <col min="10250" max="10250" width="8.5703125" style="1" customWidth="1"/>
    <col min="10251" max="10496" width="9.140625" style="1"/>
    <col min="10497" max="10498" width="24.42578125" style="1" customWidth="1"/>
    <col min="10499" max="10499" width="28.42578125" style="1" customWidth="1"/>
    <col min="10500" max="10500" width="28.5703125" style="1" customWidth="1"/>
    <col min="10501" max="10501" width="6.5703125" style="1" customWidth="1"/>
    <col min="10502" max="10502" width="11.42578125" style="1" customWidth="1"/>
    <col min="10503" max="10503" width="13.5703125" style="1" customWidth="1"/>
    <col min="10504" max="10505" width="12.42578125" style="1" customWidth="1"/>
    <col min="10506" max="10506" width="8.5703125" style="1" customWidth="1"/>
    <col min="10507" max="10752" width="9.140625" style="1"/>
    <col min="10753" max="10754" width="24.42578125" style="1" customWidth="1"/>
    <col min="10755" max="10755" width="28.42578125" style="1" customWidth="1"/>
    <col min="10756" max="10756" width="28.5703125" style="1" customWidth="1"/>
    <col min="10757" max="10757" width="6.5703125" style="1" customWidth="1"/>
    <col min="10758" max="10758" width="11.42578125" style="1" customWidth="1"/>
    <col min="10759" max="10759" width="13.5703125" style="1" customWidth="1"/>
    <col min="10760" max="10761" width="12.42578125" style="1" customWidth="1"/>
    <col min="10762" max="10762" width="8.5703125" style="1" customWidth="1"/>
    <col min="10763" max="11008" width="9.140625" style="1"/>
    <col min="11009" max="11010" width="24.42578125" style="1" customWidth="1"/>
    <col min="11011" max="11011" width="28.42578125" style="1" customWidth="1"/>
    <col min="11012" max="11012" width="28.5703125" style="1" customWidth="1"/>
    <col min="11013" max="11013" width="6.5703125" style="1" customWidth="1"/>
    <col min="11014" max="11014" width="11.42578125" style="1" customWidth="1"/>
    <col min="11015" max="11015" width="13.5703125" style="1" customWidth="1"/>
    <col min="11016" max="11017" width="12.42578125" style="1" customWidth="1"/>
    <col min="11018" max="11018" width="8.5703125" style="1" customWidth="1"/>
    <col min="11019" max="11264" width="9.140625" style="1"/>
    <col min="11265" max="11266" width="24.42578125" style="1" customWidth="1"/>
    <col min="11267" max="11267" width="28.42578125" style="1" customWidth="1"/>
    <col min="11268" max="11268" width="28.5703125" style="1" customWidth="1"/>
    <col min="11269" max="11269" width="6.5703125" style="1" customWidth="1"/>
    <col min="11270" max="11270" width="11.42578125" style="1" customWidth="1"/>
    <col min="11271" max="11271" width="13.5703125" style="1" customWidth="1"/>
    <col min="11272" max="11273" width="12.42578125" style="1" customWidth="1"/>
    <col min="11274" max="11274" width="8.5703125" style="1" customWidth="1"/>
    <col min="11275" max="11520" width="9.140625" style="1"/>
    <col min="11521" max="11522" width="24.42578125" style="1" customWidth="1"/>
    <col min="11523" max="11523" width="28.42578125" style="1" customWidth="1"/>
    <col min="11524" max="11524" width="28.5703125" style="1" customWidth="1"/>
    <col min="11525" max="11525" width="6.5703125" style="1" customWidth="1"/>
    <col min="11526" max="11526" width="11.42578125" style="1" customWidth="1"/>
    <col min="11527" max="11527" width="13.5703125" style="1" customWidth="1"/>
    <col min="11528" max="11529" width="12.42578125" style="1" customWidth="1"/>
    <col min="11530" max="11530" width="8.5703125" style="1" customWidth="1"/>
    <col min="11531" max="11776" width="9.140625" style="1"/>
    <col min="11777" max="11778" width="24.42578125" style="1" customWidth="1"/>
    <col min="11779" max="11779" width="28.42578125" style="1" customWidth="1"/>
    <col min="11780" max="11780" width="28.5703125" style="1" customWidth="1"/>
    <col min="11781" max="11781" width="6.5703125" style="1" customWidth="1"/>
    <col min="11782" max="11782" width="11.42578125" style="1" customWidth="1"/>
    <col min="11783" max="11783" width="13.5703125" style="1" customWidth="1"/>
    <col min="11784" max="11785" width="12.42578125" style="1" customWidth="1"/>
    <col min="11786" max="11786" width="8.5703125" style="1" customWidth="1"/>
    <col min="11787" max="12032" width="9.140625" style="1"/>
    <col min="12033" max="12034" width="24.42578125" style="1" customWidth="1"/>
    <col min="12035" max="12035" width="28.42578125" style="1" customWidth="1"/>
    <col min="12036" max="12036" width="28.5703125" style="1" customWidth="1"/>
    <col min="12037" max="12037" width="6.5703125" style="1" customWidth="1"/>
    <col min="12038" max="12038" width="11.42578125" style="1" customWidth="1"/>
    <col min="12039" max="12039" width="13.5703125" style="1" customWidth="1"/>
    <col min="12040" max="12041" width="12.42578125" style="1" customWidth="1"/>
    <col min="12042" max="12042" width="8.5703125" style="1" customWidth="1"/>
    <col min="12043" max="12288" width="9.140625" style="1"/>
    <col min="12289" max="12290" width="24.42578125" style="1" customWidth="1"/>
    <col min="12291" max="12291" width="28.42578125" style="1" customWidth="1"/>
    <col min="12292" max="12292" width="28.5703125" style="1" customWidth="1"/>
    <col min="12293" max="12293" width="6.5703125" style="1" customWidth="1"/>
    <col min="12294" max="12294" width="11.42578125" style="1" customWidth="1"/>
    <col min="12295" max="12295" width="13.5703125" style="1" customWidth="1"/>
    <col min="12296" max="12297" width="12.42578125" style="1" customWidth="1"/>
    <col min="12298" max="12298" width="8.5703125" style="1" customWidth="1"/>
    <col min="12299" max="12544" width="9.140625" style="1"/>
    <col min="12545" max="12546" width="24.42578125" style="1" customWidth="1"/>
    <col min="12547" max="12547" width="28.42578125" style="1" customWidth="1"/>
    <col min="12548" max="12548" width="28.5703125" style="1" customWidth="1"/>
    <col min="12549" max="12549" width="6.5703125" style="1" customWidth="1"/>
    <col min="12550" max="12550" width="11.42578125" style="1" customWidth="1"/>
    <col min="12551" max="12551" width="13.5703125" style="1" customWidth="1"/>
    <col min="12552" max="12553" width="12.42578125" style="1" customWidth="1"/>
    <col min="12554" max="12554" width="8.5703125" style="1" customWidth="1"/>
    <col min="12555" max="12800" width="9.140625" style="1"/>
    <col min="12801" max="12802" width="24.42578125" style="1" customWidth="1"/>
    <col min="12803" max="12803" width="28.42578125" style="1" customWidth="1"/>
    <col min="12804" max="12804" width="28.5703125" style="1" customWidth="1"/>
    <col min="12805" max="12805" width="6.5703125" style="1" customWidth="1"/>
    <col min="12806" max="12806" width="11.42578125" style="1" customWidth="1"/>
    <col min="12807" max="12807" width="13.5703125" style="1" customWidth="1"/>
    <col min="12808" max="12809" width="12.42578125" style="1" customWidth="1"/>
    <col min="12810" max="12810" width="8.5703125" style="1" customWidth="1"/>
    <col min="12811" max="13056" width="9.140625" style="1"/>
    <col min="13057" max="13058" width="24.42578125" style="1" customWidth="1"/>
    <col min="13059" max="13059" width="28.42578125" style="1" customWidth="1"/>
    <col min="13060" max="13060" width="28.5703125" style="1" customWidth="1"/>
    <col min="13061" max="13061" width="6.5703125" style="1" customWidth="1"/>
    <col min="13062" max="13062" width="11.42578125" style="1" customWidth="1"/>
    <col min="13063" max="13063" width="13.5703125" style="1" customWidth="1"/>
    <col min="13064" max="13065" width="12.42578125" style="1" customWidth="1"/>
    <col min="13066" max="13066" width="8.5703125" style="1" customWidth="1"/>
    <col min="13067" max="13312" width="9.140625" style="1"/>
    <col min="13313" max="13314" width="24.42578125" style="1" customWidth="1"/>
    <col min="13315" max="13315" width="28.42578125" style="1" customWidth="1"/>
    <col min="13316" max="13316" width="28.5703125" style="1" customWidth="1"/>
    <col min="13317" max="13317" width="6.5703125" style="1" customWidth="1"/>
    <col min="13318" max="13318" width="11.42578125" style="1" customWidth="1"/>
    <col min="13319" max="13319" width="13.5703125" style="1" customWidth="1"/>
    <col min="13320" max="13321" width="12.42578125" style="1" customWidth="1"/>
    <col min="13322" max="13322" width="8.5703125" style="1" customWidth="1"/>
    <col min="13323" max="13568" width="9.140625" style="1"/>
    <col min="13569" max="13570" width="24.42578125" style="1" customWidth="1"/>
    <col min="13571" max="13571" width="28.42578125" style="1" customWidth="1"/>
    <col min="13572" max="13572" width="28.5703125" style="1" customWidth="1"/>
    <col min="13573" max="13573" width="6.5703125" style="1" customWidth="1"/>
    <col min="13574" max="13574" width="11.42578125" style="1" customWidth="1"/>
    <col min="13575" max="13575" width="13.5703125" style="1" customWidth="1"/>
    <col min="13576" max="13577" width="12.42578125" style="1" customWidth="1"/>
    <col min="13578" max="13578" width="8.5703125" style="1" customWidth="1"/>
    <col min="13579" max="13824" width="9.140625" style="1"/>
    <col min="13825" max="13826" width="24.42578125" style="1" customWidth="1"/>
    <col min="13827" max="13827" width="28.42578125" style="1" customWidth="1"/>
    <col min="13828" max="13828" width="28.5703125" style="1" customWidth="1"/>
    <col min="13829" max="13829" width="6.5703125" style="1" customWidth="1"/>
    <col min="13830" max="13830" width="11.42578125" style="1" customWidth="1"/>
    <col min="13831" max="13831" width="13.5703125" style="1" customWidth="1"/>
    <col min="13832" max="13833" width="12.42578125" style="1" customWidth="1"/>
    <col min="13834" max="13834" width="8.5703125" style="1" customWidth="1"/>
    <col min="13835" max="14080" width="9.140625" style="1"/>
    <col min="14081" max="14082" width="24.42578125" style="1" customWidth="1"/>
    <col min="14083" max="14083" width="28.42578125" style="1" customWidth="1"/>
    <col min="14084" max="14084" width="28.5703125" style="1" customWidth="1"/>
    <col min="14085" max="14085" width="6.5703125" style="1" customWidth="1"/>
    <col min="14086" max="14086" width="11.42578125" style="1" customWidth="1"/>
    <col min="14087" max="14087" width="13.5703125" style="1" customWidth="1"/>
    <col min="14088" max="14089" width="12.42578125" style="1" customWidth="1"/>
    <col min="14090" max="14090" width="8.5703125" style="1" customWidth="1"/>
    <col min="14091" max="14336" width="9.140625" style="1"/>
    <col min="14337" max="14338" width="24.42578125" style="1" customWidth="1"/>
    <col min="14339" max="14339" width="28.42578125" style="1" customWidth="1"/>
    <col min="14340" max="14340" width="28.5703125" style="1" customWidth="1"/>
    <col min="14341" max="14341" width="6.5703125" style="1" customWidth="1"/>
    <col min="14342" max="14342" width="11.42578125" style="1" customWidth="1"/>
    <col min="14343" max="14343" width="13.5703125" style="1" customWidth="1"/>
    <col min="14344" max="14345" width="12.42578125" style="1" customWidth="1"/>
    <col min="14346" max="14346" width="8.5703125" style="1" customWidth="1"/>
    <col min="14347" max="14592" width="9.140625" style="1"/>
    <col min="14593" max="14594" width="24.42578125" style="1" customWidth="1"/>
    <col min="14595" max="14595" width="28.42578125" style="1" customWidth="1"/>
    <col min="14596" max="14596" width="28.5703125" style="1" customWidth="1"/>
    <col min="14597" max="14597" width="6.5703125" style="1" customWidth="1"/>
    <col min="14598" max="14598" width="11.42578125" style="1" customWidth="1"/>
    <col min="14599" max="14599" width="13.5703125" style="1" customWidth="1"/>
    <col min="14600" max="14601" width="12.42578125" style="1" customWidth="1"/>
    <col min="14602" max="14602" width="8.5703125" style="1" customWidth="1"/>
    <col min="14603" max="14848" width="9.140625" style="1"/>
    <col min="14849" max="14850" width="24.42578125" style="1" customWidth="1"/>
    <col min="14851" max="14851" width="28.42578125" style="1" customWidth="1"/>
    <col min="14852" max="14852" width="28.5703125" style="1" customWidth="1"/>
    <col min="14853" max="14853" width="6.5703125" style="1" customWidth="1"/>
    <col min="14854" max="14854" width="11.42578125" style="1" customWidth="1"/>
    <col min="14855" max="14855" width="13.5703125" style="1" customWidth="1"/>
    <col min="14856" max="14857" width="12.42578125" style="1" customWidth="1"/>
    <col min="14858" max="14858" width="8.5703125" style="1" customWidth="1"/>
    <col min="14859" max="15104" width="9.140625" style="1"/>
    <col min="15105" max="15106" width="24.42578125" style="1" customWidth="1"/>
    <col min="15107" max="15107" width="28.42578125" style="1" customWidth="1"/>
    <col min="15108" max="15108" width="28.5703125" style="1" customWidth="1"/>
    <col min="15109" max="15109" width="6.5703125" style="1" customWidth="1"/>
    <col min="15110" max="15110" width="11.42578125" style="1" customWidth="1"/>
    <col min="15111" max="15111" width="13.5703125" style="1" customWidth="1"/>
    <col min="15112" max="15113" width="12.42578125" style="1" customWidth="1"/>
    <col min="15114" max="15114" width="8.5703125" style="1" customWidth="1"/>
    <col min="15115" max="15360" width="9.140625" style="1"/>
    <col min="15361" max="15362" width="24.42578125" style="1" customWidth="1"/>
    <col min="15363" max="15363" width="28.42578125" style="1" customWidth="1"/>
    <col min="15364" max="15364" width="28.5703125" style="1" customWidth="1"/>
    <col min="15365" max="15365" width="6.5703125" style="1" customWidth="1"/>
    <col min="15366" max="15366" width="11.42578125" style="1" customWidth="1"/>
    <col min="15367" max="15367" width="13.5703125" style="1" customWidth="1"/>
    <col min="15368" max="15369" width="12.42578125" style="1" customWidth="1"/>
    <col min="15370" max="15370" width="8.5703125" style="1" customWidth="1"/>
    <col min="15371" max="15616" width="9.140625" style="1"/>
    <col min="15617" max="15618" width="24.42578125" style="1" customWidth="1"/>
    <col min="15619" max="15619" width="28.42578125" style="1" customWidth="1"/>
    <col min="15620" max="15620" width="28.5703125" style="1" customWidth="1"/>
    <col min="15621" max="15621" width="6.5703125" style="1" customWidth="1"/>
    <col min="15622" max="15622" width="11.42578125" style="1" customWidth="1"/>
    <col min="15623" max="15623" width="13.5703125" style="1" customWidth="1"/>
    <col min="15624" max="15625" width="12.42578125" style="1" customWidth="1"/>
    <col min="15626" max="15626" width="8.5703125" style="1" customWidth="1"/>
    <col min="15627" max="15872" width="9.140625" style="1"/>
    <col min="15873" max="15874" width="24.42578125" style="1" customWidth="1"/>
    <col min="15875" max="15875" width="28.42578125" style="1" customWidth="1"/>
    <col min="15876" max="15876" width="28.5703125" style="1" customWidth="1"/>
    <col min="15877" max="15877" width="6.5703125" style="1" customWidth="1"/>
    <col min="15878" max="15878" width="11.42578125" style="1" customWidth="1"/>
    <col min="15879" max="15879" width="13.5703125" style="1" customWidth="1"/>
    <col min="15880" max="15881" width="12.42578125" style="1" customWidth="1"/>
    <col min="15882" max="15882" width="8.5703125" style="1" customWidth="1"/>
    <col min="15883" max="16128" width="9.140625" style="1"/>
    <col min="16129" max="16130" width="24.42578125" style="1" customWidth="1"/>
    <col min="16131" max="16131" width="28.42578125" style="1" customWidth="1"/>
    <col min="16132" max="16132" width="28.5703125" style="1" customWidth="1"/>
    <col min="16133" max="16133" width="6.5703125" style="1" customWidth="1"/>
    <col min="16134" max="16134" width="11.42578125" style="1" customWidth="1"/>
    <col min="16135" max="16135" width="13.5703125" style="1" customWidth="1"/>
    <col min="16136" max="16137" width="12.42578125" style="1" customWidth="1"/>
    <col min="16138" max="16138" width="8.5703125" style="1" customWidth="1"/>
    <col min="16139" max="16384" width="9.140625" style="1"/>
  </cols>
  <sheetData>
    <row r="1" spans="1:10" ht="15.75" x14ac:dyDescent="0.25">
      <c r="A1" s="4" t="s">
        <v>14</v>
      </c>
      <c r="B1" s="5" t="s">
        <v>15</v>
      </c>
      <c r="C1" s="4" t="s">
        <v>16</v>
      </c>
      <c r="D1" s="6"/>
      <c r="E1" s="6"/>
      <c r="F1" s="7"/>
      <c r="G1" s="7"/>
      <c r="H1" s="7"/>
      <c r="I1" s="8"/>
      <c r="J1" s="9"/>
    </row>
    <row r="3" spans="1:10" x14ac:dyDescent="0.25">
      <c r="A3" s="3">
        <v>1010</v>
      </c>
      <c r="B3" s="10" t="s">
        <v>17</v>
      </c>
      <c r="C3" s="1" t="s">
        <v>18</v>
      </c>
    </row>
    <row r="4" spans="1:10" x14ac:dyDescent="0.25">
      <c r="A4" s="3">
        <v>1020</v>
      </c>
      <c r="B4" s="10" t="s">
        <v>19</v>
      </c>
      <c r="C4" s="1" t="s">
        <v>20</v>
      </c>
    </row>
    <row r="5" spans="1:10" x14ac:dyDescent="0.25">
      <c r="A5" s="3">
        <v>1030</v>
      </c>
      <c r="B5" s="10" t="s">
        <v>21</v>
      </c>
      <c r="C5" s="1" t="s">
        <v>22</v>
      </c>
    </row>
    <row r="6" spans="1:10" x14ac:dyDescent="0.25">
      <c r="A6" s="3">
        <v>1040</v>
      </c>
      <c r="B6" s="10" t="s">
        <v>23</v>
      </c>
      <c r="C6" s="1" t="s">
        <v>24</v>
      </c>
    </row>
    <row r="7" spans="1:10" x14ac:dyDescent="0.25">
      <c r="A7" s="3">
        <v>1050</v>
      </c>
      <c r="B7" s="10" t="s">
        <v>25</v>
      </c>
      <c r="C7" s="1" t="s">
        <v>26</v>
      </c>
    </row>
    <row r="8" spans="1:10" x14ac:dyDescent="0.25">
      <c r="A8" s="3">
        <v>1060</v>
      </c>
      <c r="B8" s="10" t="s">
        <v>27</v>
      </c>
      <c r="C8" s="1" t="s">
        <v>28</v>
      </c>
    </row>
    <row r="9" spans="1:10" x14ac:dyDescent="0.25">
      <c r="A9" s="3">
        <v>1070</v>
      </c>
      <c r="B9" s="10" t="s">
        <v>29</v>
      </c>
      <c r="C9" s="1" t="s">
        <v>30</v>
      </c>
    </row>
    <row r="10" spans="1:10" x14ac:dyDescent="0.25">
      <c r="A10" s="3">
        <v>1080</v>
      </c>
      <c r="B10" s="10" t="s">
        <v>31</v>
      </c>
      <c r="C10" s="1" t="s">
        <v>32</v>
      </c>
    </row>
    <row r="11" spans="1:10" x14ac:dyDescent="0.25">
      <c r="A11" s="3">
        <v>1090</v>
      </c>
      <c r="B11" s="10" t="s">
        <v>33</v>
      </c>
      <c r="C11" s="1" t="s">
        <v>34</v>
      </c>
    </row>
    <row r="12" spans="1:10" x14ac:dyDescent="0.25">
      <c r="A12" s="3">
        <v>1100</v>
      </c>
      <c r="B12" s="10" t="s">
        <v>35</v>
      </c>
      <c r="C12" s="1" t="s">
        <v>36</v>
      </c>
    </row>
    <row r="13" spans="1:10" x14ac:dyDescent="0.25">
      <c r="A13" s="3">
        <v>1110</v>
      </c>
      <c r="B13" s="10" t="s">
        <v>37</v>
      </c>
      <c r="C13" s="1" t="s">
        <v>38</v>
      </c>
    </row>
    <row r="14" spans="1:10" x14ac:dyDescent="0.25">
      <c r="A14" s="3">
        <v>1120</v>
      </c>
      <c r="B14" s="10" t="s">
        <v>39</v>
      </c>
      <c r="C14" s="1" t="s">
        <v>40</v>
      </c>
      <c r="J14" s="14"/>
    </row>
    <row r="15" spans="1:10" x14ac:dyDescent="0.25">
      <c r="A15" s="3">
        <v>1130</v>
      </c>
      <c r="B15" s="10" t="s">
        <v>41</v>
      </c>
      <c r="C15" s="1" t="s">
        <v>42</v>
      </c>
    </row>
    <row r="16" spans="1:10" x14ac:dyDescent="0.25">
      <c r="A16" s="3">
        <v>1140</v>
      </c>
      <c r="B16" s="10" t="s">
        <v>43</v>
      </c>
      <c r="C16" s="1" t="s">
        <v>44</v>
      </c>
    </row>
    <row r="17" spans="1:3" x14ac:dyDescent="0.25">
      <c r="A17" s="3">
        <v>1150</v>
      </c>
      <c r="B17" s="10" t="s">
        <v>45</v>
      </c>
      <c r="C17" s="1" t="s">
        <v>46</v>
      </c>
    </row>
    <row r="18" spans="1:3" x14ac:dyDescent="0.25">
      <c r="A18" s="3">
        <v>1160</v>
      </c>
      <c r="B18" s="10" t="s">
        <v>47</v>
      </c>
      <c r="C18" s="1" t="s">
        <v>48</v>
      </c>
    </row>
    <row r="19" spans="1:3" x14ac:dyDescent="0.25">
      <c r="A19" s="3">
        <v>1170</v>
      </c>
      <c r="B19" s="10" t="s">
        <v>49</v>
      </c>
      <c r="C19" s="1" t="s">
        <v>50</v>
      </c>
    </row>
    <row r="20" spans="1:3" x14ac:dyDescent="0.25">
      <c r="A20" s="3">
        <v>1180</v>
      </c>
      <c r="B20" s="10" t="s">
        <v>51</v>
      </c>
      <c r="C20" s="1" t="s">
        <v>52</v>
      </c>
    </row>
    <row r="21" spans="1:3" x14ac:dyDescent="0.25">
      <c r="A21" s="3">
        <v>1190</v>
      </c>
      <c r="B21" s="10" t="s">
        <v>53</v>
      </c>
      <c r="C21" s="1" t="s">
        <v>54</v>
      </c>
    </row>
    <row r="22" spans="1:3" x14ac:dyDescent="0.25">
      <c r="A22" s="3">
        <v>1200</v>
      </c>
      <c r="B22" s="10" t="s">
        <v>55</v>
      </c>
      <c r="C22" s="1" t="s">
        <v>56</v>
      </c>
    </row>
    <row r="23" spans="1:3" x14ac:dyDescent="0.25">
      <c r="A23" s="3">
        <v>1210</v>
      </c>
      <c r="B23" s="10" t="s">
        <v>57</v>
      </c>
      <c r="C23" s="1" t="s">
        <v>58</v>
      </c>
    </row>
    <row r="24" spans="1:3" x14ac:dyDescent="0.25">
      <c r="A24" s="3">
        <v>1220</v>
      </c>
      <c r="B24" s="10" t="s">
        <v>59</v>
      </c>
      <c r="C24" s="1" t="s">
        <v>60</v>
      </c>
    </row>
    <row r="25" spans="1:3" x14ac:dyDescent="0.25">
      <c r="A25" s="15">
        <v>2010</v>
      </c>
      <c r="B25" s="10" t="s">
        <v>61</v>
      </c>
      <c r="C25" s="1" t="s">
        <v>62</v>
      </c>
    </row>
    <row r="26" spans="1:3" x14ac:dyDescent="0.25">
      <c r="A26" s="15">
        <v>2020</v>
      </c>
      <c r="B26" s="10" t="s">
        <v>63</v>
      </c>
      <c r="C26" s="1" t="s">
        <v>64</v>
      </c>
    </row>
    <row r="27" spans="1:3" x14ac:dyDescent="0.25">
      <c r="A27" s="15">
        <v>2030</v>
      </c>
      <c r="B27" s="10" t="s">
        <v>65</v>
      </c>
      <c r="C27" s="1" t="s">
        <v>66</v>
      </c>
    </row>
    <row r="28" spans="1:3" x14ac:dyDescent="0.25">
      <c r="A28" s="15">
        <v>2040</v>
      </c>
      <c r="B28" s="10" t="s">
        <v>67</v>
      </c>
      <c r="C28" s="1" t="s">
        <v>68</v>
      </c>
    </row>
    <row r="29" spans="1:3" x14ac:dyDescent="0.25">
      <c r="A29" s="15">
        <v>2050</v>
      </c>
      <c r="B29" s="10" t="s">
        <v>69</v>
      </c>
      <c r="C29" s="1" t="s">
        <v>70</v>
      </c>
    </row>
    <row r="30" spans="1:3" x14ac:dyDescent="0.25">
      <c r="A30" s="15">
        <v>3010</v>
      </c>
      <c r="B30" s="10" t="s">
        <v>71</v>
      </c>
      <c r="C30" s="1" t="s">
        <v>72</v>
      </c>
    </row>
    <row r="113" spans="3:3" x14ac:dyDescent="0.25">
      <c r="C113" s="16"/>
    </row>
    <row r="164" spans="4:4" x14ac:dyDescent="0.25">
      <c r="D164" s="16"/>
    </row>
    <row r="220" spans="4:4" x14ac:dyDescent="0.25">
      <c r="D220" s="16"/>
    </row>
    <row r="256" spans="1:1" x14ac:dyDescent="0.25">
      <c r="A256" s="17"/>
    </row>
    <row r="266" spans="3:3" x14ac:dyDescent="0.25">
      <c r="C266" s="18"/>
    </row>
    <row r="277" spans="4:4" x14ac:dyDescent="0.25">
      <c r="D277" s="16"/>
    </row>
    <row r="317" spans="3:3" x14ac:dyDescent="0.25">
      <c r="C317" s="16"/>
    </row>
    <row r="421" spans="4:4" x14ac:dyDescent="0.25">
      <c r="D421" s="16"/>
    </row>
    <row r="512" spans="3:3" x14ac:dyDescent="0.25">
      <c r="C512" s="16"/>
    </row>
    <row r="580" spans="9:9" x14ac:dyDescent="0.25">
      <c r="I580" s="16"/>
    </row>
    <row r="608" spans="4:4" x14ac:dyDescent="0.25">
      <c r="D608" s="16"/>
    </row>
    <row r="611" spans="5:5" x14ac:dyDescent="0.25">
      <c r="E611" s="16"/>
    </row>
    <row r="746" spans="9:9" x14ac:dyDescent="0.25">
      <c r="I746" s="16"/>
    </row>
    <row r="778" spans="3:3" x14ac:dyDescent="0.25">
      <c r="C778" s="16"/>
    </row>
    <row r="820" spans="3:3" x14ac:dyDescent="0.25">
      <c r="C820" s="16"/>
    </row>
    <row r="933" spans="1:8" x14ac:dyDescent="0.25">
      <c r="H933" s="12"/>
    </row>
    <row r="934" spans="1:8" x14ac:dyDescent="0.25">
      <c r="H934" s="12"/>
    </row>
    <row r="935" spans="1:8" x14ac:dyDescent="0.25">
      <c r="H935" s="12"/>
    </row>
    <row r="936" spans="1:8" x14ac:dyDescent="0.25">
      <c r="H936" s="12"/>
    </row>
    <row r="937" spans="1:8" x14ac:dyDescent="0.25">
      <c r="H937" s="12"/>
    </row>
    <row r="938" spans="1:8" x14ac:dyDescent="0.25">
      <c r="H938" s="12"/>
    </row>
    <row r="939" spans="1:8" x14ac:dyDescent="0.25">
      <c r="H939" s="12"/>
    </row>
    <row r="940" spans="1:8" x14ac:dyDescent="0.25">
      <c r="H940" s="12"/>
    </row>
    <row r="941" spans="1:8" x14ac:dyDescent="0.25">
      <c r="H941" s="12"/>
    </row>
    <row r="942" spans="1:8" x14ac:dyDescent="0.25">
      <c r="G942" s="14"/>
    </row>
    <row r="943" spans="1:8" x14ac:dyDescent="0.25">
      <c r="A9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A16"/>
  <sheetViews>
    <sheetView workbookViewId="0">
      <selection activeCell="B7" sqref="B7"/>
    </sheetView>
  </sheetViews>
  <sheetFormatPr defaultRowHeight="15" x14ac:dyDescent="0.25"/>
  <cols>
    <col min="1" max="1" width="16.7109375" bestFit="1" customWidth="1"/>
  </cols>
  <sheetData>
    <row r="8" spans="1:1" x14ac:dyDescent="0.25">
      <c r="A8" t="s">
        <v>77</v>
      </c>
    </row>
    <row r="13" spans="1:1" x14ac:dyDescent="0.25">
      <c r="A13" t="s">
        <v>74</v>
      </c>
    </row>
    <row r="14" spans="1:1" x14ac:dyDescent="0.25">
      <c r="A14" t="s">
        <v>75</v>
      </c>
    </row>
    <row r="16" spans="1:1" x14ac:dyDescent="0.25">
      <c r="A1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</vt:lpstr>
      <vt:lpstr>District Chart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Suzi Bennett</cp:lastModifiedBy>
  <cp:lastPrinted>2017-12-27T12:30:30Z</cp:lastPrinted>
  <dcterms:created xsi:type="dcterms:W3CDTF">2013-12-31T20:49:27Z</dcterms:created>
  <dcterms:modified xsi:type="dcterms:W3CDTF">2019-06-25T18:40:22Z</dcterms:modified>
</cp:coreProperties>
</file>