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OR\BOR REQUESTED VALUES\"/>
    </mc:Choice>
  </mc:AlternateContent>
  <bookViews>
    <workbookView xWindow="300" yWindow="1185" windowWidth="9720" windowHeight="2445"/>
  </bookViews>
  <sheets>
    <sheet name="BOR" sheetId="1" r:id="rId1"/>
  </sheets>
  <definedNames>
    <definedName name="_xlnm.Print_Area" localSheetId="0">BOR!$A$1:$G$4</definedName>
    <definedName name="_xlnm.Print_Titles" localSheetId="0">BOR!$1:$4</definedName>
  </definedNames>
  <calcPr calcId="162913"/>
</workbook>
</file>

<file path=xl/calcChain.xml><?xml version="1.0" encoding="utf-8"?>
<calcChain xmlns="http://schemas.openxmlformats.org/spreadsheetml/2006/main">
  <c r="F13" i="1" l="1"/>
  <c r="F14" i="1"/>
  <c r="F5" i="1" l="1"/>
  <c r="F6" i="1"/>
  <c r="F7" i="1"/>
  <c r="F8" i="1"/>
  <c r="E9" i="1"/>
  <c r="F9" i="1" s="1"/>
  <c r="F10" i="1"/>
  <c r="F11" i="1"/>
  <c r="F12" i="1"/>
  <c r="F15" i="1"/>
  <c r="F16" i="1"/>
  <c r="E17" i="1"/>
  <c r="F17" i="1" s="1"/>
  <c r="E18" i="1"/>
  <c r="F18" i="1" s="1"/>
  <c r="E19" i="1"/>
  <c r="F19" i="1" s="1"/>
  <c r="E20" i="1"/>
  <c r="F20" i="1" s="1"/>
  <c r="F21" i="1"/>
  <c r="F22" i="1"/>
  <c r="F23" i="1"/>
  <c r="F24" i="1"/>
  <c r="F25" i="1"/>
  <c r="F26" i="1"/>
  <c r="F27" i="1"/>
  <c r="F28" i="1"/>
  <c r="F29" i="1"/>
  <c r="E30" i="1"/>
  <c r="F30" i="1" s="1"/>
  <c r="E31" i="1"/>
  <c r="F31" i="1" s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E71" i="1"/>
  <c r="F71" i="1" s="1"/>
  <c r="F72" i="1"/>
  <c r="F73" i="1"/>
  <c r="F74" i="1"/>
  <c r="F75" i="1"/>
  <c r="E76" i="1"/>
  <c r="E77" i="1"/>
  <c r="F77" i="1" s="1"/>
  <c r="F78" i="1"/>
  <c r="F79" i="1"/>
  <c r="F80" i="1"/>
  <c r="F81" i="1"/>
  <c r="F82" i="1"/>
  <c r="F83" i="1"/>
  <c r="F84" i="1"/>
  <c r="F85" i="1"/>
  <c r="F76" i="1" l="1"/>
</calcChain>
</file>

<file path=xl/sharedStrings.xml><?xml version="1.0" encoding="utf-8"?>
<sst xmlns="http://schemas.openxmlformats.org/spreadsheetml/2006/main" count="402" uniqueCount="219">
  <si>
    <t>PROPERTY OWNER</t>
  </si>
  <si>
    <t>PARCEL
NUMBERS</t>
  </si>
  <si>
    <t>OWNER
REQUESTED
MARKET
VALUE</t>
  </si>
  <si>
    <t>REASON</t>
  </si>
  <si>
    <t>CURRENT
MARKET
VALUE</t>
  </si>
  <si>
    <t>REINSTATE
CAUV
(Y/N)</t>
  </si>
  <si>
    <t>OFFER 
ACCEPTED?</t>
  </si>
  <si>
    <t>PRELIMINARY
OFFER</t>
  </si>
  <si>
    <t>FINAL DECISION</t>
  </si>
  <si>
    <t>REINSTATE CAUV</t>
  </si>
  <si>
    <t>CSD</t>
  </si>
  <si>
    <t>RV</t>
  </si>
  <si>
    <t>SCHOOLS TO NOTIFY</t>
  </si>
  <si>
    <t>MARKET
DIFFERENCE
(D2-F2=H2)</t>
  </si>
  <si>
    <t>CASE
#</t>
  </si>
  <si>
    <r>
      <rPr>
        <sz val="10"/>
        <color rgb="FF00B050"/>
        <rFont val="Arial"/>
        <family val="2"/>
      </rPr>
      <t xml:space="preserve">AGREED </t>
    </r>
    <r>
      <rPr>
        <sz val="10"/>
        <color rgb="FFFF0000"/>
        <rFont val="Arial"/>
        <family val="2"/>
      </rPr>
      <t xml:space="preserve">DISMISSED </t>
    </r>
    <r>
      <rPr>
        <sz val="10"/>
        <color rgb="FF00B0F0"/>
        <rFont val="Arial"/>
        <family val="2"/>
      </rPr>
      <t xml:space="preserve">HEARING </t>
    </r>
    <r>
      <rPr>
        <sz val="10"/>
        <color rgb="FF7030A0"/>
        <rFont val="Arial"/>
        <family val="2"/>
      </rPr>
      <t>OFFER</t>
    </r>
    <r>
      <rPr>
        <sz val="10"/>
        <color rgb="FF00B0F0"/>
        <rFont val="Arial"/>
        <family val="2"/>
      </rPr>
      <t xml:space="preserve">
 </t>
    </r>
    <r>
      <rPr>
        <sz val="10"/>
        <color rgb="FFFF6600"/>
        <rFont val="Arial"/>
        <family val="2"/>
      </rPr>
      <t xml:space="preserve">OWNER REQUESTED DISMISSAL </t>
    </r>
    <r>
      <rPr>
        <sz val="10"/>
        <color theme="0" tint="-0.499984740745262"/>
        <rFont val="Arial"/>
        <family val="2"/>
      </rPr>
      <t>FINAL DECISION</t>
    </r>
  </si>
  <si>
    <t>COSHOCTON LANES LLC</t>
  </si>
  <si>
    <t>043-00006264-00</t>
  </si>
  <si>
    <t>043-00006263-00</t>
  </si>
  <si>
    <t>043-00006315-00</t>
  </si>
  <si>
    <t>043-00006314-00</t>
  </si>
  <si>
    <t>HAVRANEK, ALBERT J &amp; HEATHER</t>
  </si>
  <si>
    <t>008-00000184-00</t>
  </si>
  <si>
    <t>GARAWAY</t>
  </si>
  <si>
    <t>ALBERT LAND INVESTMENTS LLC 
&amp; ALBERT JOHN (BILL ALBERT)</t>
  </si>
  <si>
    <t>035-00000034-00</t>
  </si>
  <si>
    <t>ALBERT LAND INVESTMENTS LLC 
(BILL ALBERT)</t>
  </si>
  <si>
    <t>044-15134007-00</t>
  </si>
  <si>
    <t>038-00000030-00</t>
  </si>
  <si>
    <t>REIS ANTHONY &amp; MARIA HELENE</t>
  </si>
  <si>
    <t>044-00000167-11</t>
  </si>
  <si>
    <t>MULLETT, RICKY L &amp; TAMI R</t>
  </si>
  <si>
    <t>DOVENBARGER, DALE E</t>
  </si>
  <si>
    <t>043-00001089-00</t>
  </si>
  <si>
    <t>010-00000857-04</t>
  </si>
  <si>
    <t>040-00000124-00</t>
  </si>
  <si>
    <t>040-00000139-00</t>
  </si>
  <si>
    <t>040-00000153-01</t>
  </si>
  <si>
    <t>MCNICHOLS, ROBERT E</t>
  </si>
  <si>
    <t>TROYER, DAVID &amp; NOAMI</t>
  </si>
  <si>
    <t>002-00000294-06</t>
  </si>
  <si>
    <t>RIDGEWOOD</t>
  </si>
  <si>
    <t>BLANKENSHIP, WAYNE C JR</t>
  </si>
  <si>
    <t>041-00000195-00</t>
  </si>
  <si>
    <t>TV</t>
  </si>
  <si>
    <t>MICHAELS, EUGENE A &amp; CAROL A</t>
  </si>
  <si>
    <t>004-00000249-01</t>
  </si>
  <si>
    <t>MINERAL</t>
  </si>
  <si>
    <t>GUILLIAMS DENNIS A &amp; LINDA R</t>
  </si>
  <si>
    <t>038-00000396-00</t>
  </si>
  <si>
    <t>RABER DAVID E</t>
  </si>
  <si>
    <t>031-00000022-02</t>
  </si>
  <si>
    <t>CRAMER, JEFFREY L &amp; ANDREA D</t>
  </si>
  <si>
    <t>018-00000148-00</t>
  </si>
  <si>
    <t>MILLER, ALLEN E &amp; MATTIE</t>
  </si>
  <si>
    <t>005-00000166-01</t>
  </si>
  <si>
    <t>043-00002718-00</t>
  </si>
  <si>
    <t>MIZER, THOMAS R
(PHILLIP N COVIC)</t>
  </si>
  <si>
    <t>GROVE, PAUL E</t>
  </si>
  <si>
    <t>008-00000060-09</t>
  </si>
  <si>
    <t>042-00000337-00</t>
  </si>
  <si>
    <t>WYLER, SAMUEL D</t>
  </si>
  <si>
    <t>021-00000281-00</t>
  </si>
  <si>
    <t>021-00000282-00</t>
  </si>
  <si>
    <t>GAULT, NATALIE</t>
  </si>
  <si>
    <t>043-00000872-00</t>
  </si>
  <si>
    <t>TBR REALTY LTD
 (JEFF EIKENBERRY)</t>
  </si>
  <si>
    <t>043-00003445-00</t>
  </si>
  <si>
    <t>026-00000179-00</t>
  </si>
  <si>
    <t>026-00000183-00</t>
  </si>
  <si>
    <t>HOTHEM, HUGH H</t>
  </si>
  <si>
    <t>HOTHEM INVESTMENT LIMITED</t>
  </si>
  <si>
    <t>042-00000170-00</t>
  </si>
  <si>
    <t>026-00000181-00</t>
  </si>
  <si>
    <t>HOTHEM, HUGH</t>
  </si>
  <si>
    <t>MATHIAS, PATRICIA C TTEE</t>
  </si>
  <si>
    <t>043-00006082-00</t>
  </si>
  <si>
    <t>SMAILES, SUSAN LYNN</t>
  </si>
  <si>
    <t>043-00003855-00</t>
  </si>
  <si>
    <t>DEMYAN, ROBERT M (MARK J DEMYAN)</t>
  </si>
  <si>
    <t>008-00000029-02</t>
  </si>
  <si>
    <t>004-00000446-02</t>
  </si>
  <si>
    <t>TODD, PHILIP A (BELVA E LAUVRAY)</t>
  </si>
  <si>
    <t>004-00000446-03</t>
  </si>
  <si>
    <t>MILLER, MAX (BELVA E LAUVRAY)</t>
  </si>
  <si>
    <t>LAUVRAY, BELVA E</t>
  </si>
  <si>
    <t>004-00000446-00</t>
  </si>
  <si>
    <t>039-00000062-00</t>
  </si>
  <si>
    <t>MCCOY, KRISTINE (KRISTY) A</t>
  </si>
  <si>
    <t>043-00004266-00</t>
  </si>
  <si>
    <t>MOORE, RANDY</t>
  </si>
  <si>
    <t>020-00000943-00</t>
  </si>
  <si>
    <t>043-00003936-00</t>
  </si>
  <si>
    <t>020-00000178-00</t>
  </si>
  <si>
    <t>020-00000298-00</t>
  </si>
  <si>
    <t>043-00001177-00</t>
  </si>
  <si>
    <t>020-00000747-00</t>
  </si>
  <si>
    <t>020-16100062-00</t>
  </si>
  <si>
    <t>043-00001684-00</t>
  </si>
  <si>
    <t>042-00000011-00</t>
  </si>
  <si>
    <t>020-00000963-00</t>
  </si>
  <si>
    <t>020-00001043-00</t>
  </si>
  <si>
    <t>020-00000067-00</t>
  </si>
  <si>
    <t>043-00002891-00</t>
  </si>
  <si>
    <t>MMTB HIGHLANDS</t>
  </si>
  <si>
    <t>029-00000259-00</t>
  </si>
  <si>
    <t xml:space="preserve">WILLIAMS, LISA </t>
  </si>
  <si>
    <t>014-00000128-01</t>
  </si>
  <si>
    <t>MOORE, NATHAN</t>
  </si>
  <si>
    <t>020-00000974-00</t>
  </si>
  <si>
    <t>043-00001291-00</t>
  </si>
  <si>
    <t>020-16120022-00</t>
  </si>
  <si>
    <t>027-00000205-00</t>
  </si>
  <si>
    <t>RAHN, WILLIAM G SR TTEE</t>
  </si>
  <si>
    <t>027-00000333-00</t>
  </si>
  <si>
    <t>004-00000858-12</t>
  </si>
  <si>
    <t>JUERGENS, MATTHEW M</t>
  </si>
  <si>
    <t>SECOND CHANCE OF COSHOCTON LLC</t>
  </si>
  <si>
    <t>043-00003643-00</t>
  </si>
  <si>
    <t>017-00000081-00</t>
  </si>
  <si>
    <t>ISHMAEL, WILLIAM C</t>
  </si>
  <si>
    <t>ROHR, MATTHEW &amp; AMY</t>
  </si>
  <si>
    <t>044-00000075-00</t>
  </si>
  <si>
    <t>041-00000133-01</t>
  </si>
  <si>
    <t>SCURLOCK, RONALD F</t>
  </si>
  <si>
    <t>043-00003653-00</t>
  </si>
  <si>
    <t>JASON SEVEN LIMITED (DOUG GILBERT)</t>
  </si>
  <si>
    <t>043-00000067-00</t>
  </si>
  <si>
    <t>043-00000068-00</t>
  </si>
  <si>
    <t>043-00002290-00</t>
  </si>
  <si>
    <t>GILBERT, WAYNE DOUGLAS</t>
  </si>
  <si>
    <t>037-00000138-00</t>
  </si>
  <si>
    <t>037-00000008-00</t>
  </si>
  <si>
    <t>PAHOUNDIS FAMILY GROUP LLC</t>
  </si>
  <si>
    <t>043-00005819-00</t>
  </si>
  <si>
    <t>COLONIAL MANAGEMENT INC</t>
  </si>
  <si>
    <t>043-00005808-00</t>
  </si>
  <si>
    <t>043-00005823-00</t>
  </si>
  <si>
    <t>043-00005827-00</t>
  </si>
  <si>
    <t>043-00005829-00</t>
  </si>
  <si>
    <t>BRAXTON, STANLEY</t>
  </si>
  <si>
    <t>043-00002473-00</t>
  </si>
  <si>
    <t>020-16119080-00</t>
  </si>
  <si>
    <t>BAYVIEW LOAN SERVICING LLC</t>
  </si>
  <si>
    <t>043-00004497-00</t>
  </si>
  <si>
    <t>044-00000083-03</t>
  </si>
  <si>
    <t>044-00000167-38</t>
  </si>
  <si>
    <t>BOR TAX YEAR 2017</t>
  </si>
  <si>
    <t>ARG BE23PROP01 LLC 
(RV LSD BOE/JACKIE HAGER HOOVER)</t>
  </si>
  <si>
    <t>CAUV</t>
  </si>
  <si>
    <t>Total</t>
  </si>
  <si>
    <t>130,377 AG</t>
  </si>
  <si>
    <t>Dismiss (wr name)</t>
  </si>
  <si>
    <t>11,380 AG</t>
  </si>
  <si>
    <t>15,830 AG</t>
  </si>
  <si>
    <t>YES</t>
  </si>
  <si>
    <t xml:space="preserve">A fiduciary sale in the amount of $277,000 dated January 18, 2018 was taken into consideration.  Sales of properties in which owners have passed away are not automatically considered arms-length as the owner is not a willing seller, and often the administrators are under time constraints.  The Board is aware, however, that the fiduciary sales prices reflect an average of 80% of the market value.   </t>
  </si>
  <si>
    <t>Invalid parcel number - dismissed</t>
  </si>
  <si>
    <t>New dwelling was 0% complete as of tax lien date of January 1, 2017.</t>
  </si>
  <si>
    <t>Arm’s Length Transaction sale of $165,000 on October 4, 2017.</t>
  </si>
  <si>
    <t>Arm’s Length Transaction sale of $115,000 on April 10, 2017.</t>
  </si>
  <si>
    <t>Appraiser changed condition of dwelling and garage to ‘Unsound’, with a 15% functionality on the dwelling.</t>
  </si>
  <si>
    <t>Evidence presented and corrective deed recorded indicating separation of minerals was in error.</t>
  </si>
  <si>
    <t>Appraiser changed dwelling and garage to 0% functional.</t>
  </si>
  <si>
    <t>Appraiser changed the dwelling condition to “Fair” with a 65% functionality.</t>
  </si>
  <si>
    <t>1 acre homesite removed and changed to wetlands.  Remaining 2.498 acres changed to 50% influence factor due to flooding.</t>
  </si>
  <si>
    <t>Appraiser adjusted influence factor to 40% to reflect like parcels due to access restriction and size.</t>
  </si>
  <si>
    <t>1 acre homesite removed and changed to woods.</t>
  </si>
  <si>
    <t>Appraiser added 40% influence factor for excess frontage and dwelling changed to “Average” condition.</t>
  </si>
  <si>
    <t>Appraiser changed the dwelling to “Poor” condition.</t>
  </si>
  <si>
    <t>1 acre homesite removed and changed to woods and right of way reduced to zero value.</t>
  </si>
  <si>
    <t>Appraiser changed dwelling to ‘Unsound’ condition with 10% functionality.</t>
  </si>
  <si>
    <t>Appraiser changed dwelling conditions to “Poor” on 35, 37, 38, 40, 41, 42, 43, &amp; 44.</t>
  </si>
  <si>
    <t>Arm’s length transaction plus reported improvements on 36.</t>
  </si>
  <si>
    <t>Fiduciary deed, commonly reflecting 80% of market, plus reported improvements on 39.</t>
  </si>
  <si>
    <t>Appraiser changed dwelling grade &amp; condition to “D- &amp; Poor” on 45.</t>
  </si>
  <si>
    <t>Arms-length transaction dated February 16, 2018 on 47.</t>
  </si>
  <si>
    <t>Arms-length transaction in the amount of $130,377 dated April 10, 2017.</t>
  </si>
  <si>
    <t>Arms-length transaction in the amount of $139,000 dated July 12, 2017, for subject parcel and half interest in another parcel (auditor’s market value $8,250).  Settlement value arrived at price less ½ value of second parcel.</t>
  </si>
  <si>
    <t>Arms-length transaction in the amount of $78,000 dated October 30, 2017.</t>
  </si>
  <si>
    <t>Arms-length transaction in the amount of $20,000 dated August 17, 2017.</t>
  </si>
  <si>
    <t>Arms-length transaction in the amount of $22,000 dated December 18, 2017.</t>
  </si>
  <si>
    <t>Appraiser changed the functionality for the dwelling at 710 Elm to 50% good.</t>
  </si>
  <si>
    <t>Influence factor applied to 714 Elm due to size and use.</t>
  </si>
  <si>
    <t>Changing classification to Agriculture (this also decreases the effective tax rate).  Changing the land code from primary and secondary to pasture/tillable/right of way.  Adding 50% vacancy factor to homesite.</t>
  </si>
  <si>
    <t>Appraiser changed condition of dwelling and garage to “Unsound” and “Poor”, respectively on 63.</t>
  </si>
  <si>
    <t>Added 35% influence factor due to shape and size on primary site, and changed secondary site to undeveloped, reflecting other parcels in area on 64 &amp; all parcels on 65.</t>
  </si>
  <si>
    <t>Appraiser changed condition of dwelling to “Poor” on 67 and to “Fair” on 68.</t>
  </si>
  <si>
    <t>Proof of commercial farming activity was provided and observed by appraisers.</t>
  </si>
  <si>
    <t>Dismissed - Only identical ownership may be included in one complaint.</t>
  </si>
  <si>
    <t xml:space="preserve">For 51, there was a fiduciary sale in the amount of $18,000 dated May 19, 2017 was taken into consideration.  Sales of properties in which owners have passed away are not automatically considered arms-length as the owner is not a willing seller, and often the administrators are under time constraints.  The Board is aware, however, that the fiduciary sales prices reflect an average of 80% of the market value.   </t>
  </si>
  <si>
    <t>Appraiser changed dwelling condition to “Poor”.</t>
  </si>
  <si>
    <t>$0
DELETE PARCEL</t>
  </si>
  <si>
    <t>for all 4 parcels</t>
  </si>
  <si>
    <t>Arm's Length Transaction of $360K less</t>
  </si>
  <si>
    <t>$160K personal property/content as indicated</t>
  </si>
  <si>
    <t>on submitted purchase agreement.</t>
  </si>
  <si>
    <t>Tax year 2016 issue - dismissed</t>
  </si>
  <si>
    <t>COCHRAN WALTER DEAN</t>
  </si>
  <si>
    <t>Classification from C to R; unsound bldg; lot priced as front foot residential</t>
  </si>
  <si>
    <t>Dwelling grade/condition to D0/VP w/75% functional</t>
  </si>
  <si>
    <t>Arms-length transaction</t>
  </si>
  <si>
    <t>No Change</t>
  </si>
  <si>
    <t>Not ALT; no proof</t>
  </si>
  <si>
    <t>Minerals split in error/corrective deed filed</t>
  </si>
  <si>
    <t>Owner withdrew</t>
  </si>
  <si>
    <t>No probative evidence; descriptions included in deeds of record</t>
  </si>
  <si>
    <t>Reinstated CAUV</t>
  </si>
  <si>
    <t>Testimony and FMP presented indicated commercial timber use</t>
  </si>
  <si>
    <t>No probative evidence</t>
  </si>
  <si>
    <t>Corrected outbuilding characteristics</t>
  </si>
  <si>
    <t>Owner testified Auditor's value was fair</t>
  </si>
  <si>
    <t>Reduced homesite from 2 acres to 1 acre</t>
  </si>
  <si>
    <t>Farming activity consistent with CAUV law proven.</t>
  </si>
  <si>
    <t>Sale not Arms-length due to sale/leaseback; purchase agreement indicates some content/personal property is included in $47 million price, allocated (with no formula evident) to 23 properties across multiple states; no appraisal given - BOR set value at CAMA tables, after adjusting characteristics to include current property factors.</t>
  </si>
  <si>
    <t>Allocated value from Arms-length transaction dated 4/18/18 for partial interest in three parcels, including subject parcel</t>
  </si>
  <si>
    <t>No attendance; no probative evidence supporting change</t>
  </si>
  <si>
    <t>No well/septic; 1 acre homesite removed and changed to woods.</t>
  </si>
  <si>
    <t>Dismissed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</si>
</sst>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$&quot;#,##0_);\(&quot;$&quot;#,##0\)"/>
  </numFmts>
  <fonts count="1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  <font>
      <sz val="10"/>
      <color rgb="FFFF6600"/>
      <name val="Arial"/>
      <family val="2"/>
    </font>
    <font>
      <sz val="10"/>
      <color theme="0" tint="-0.499984740745262"/>
      <name val="Arial"/>
      <family val="2"/>
    </font>
    <font>
      <b/>
      <sz val="10"/>
      <color rgb="FFFF0000"/>
      <name val="Arial"/>
      <family val="2"/>
    </font>
    <font>
      <sz val="10"/>
      <color rgb="FF7030A0"/>
      <name val="Arial"/>
      <family val="2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4" fillId="0" borderId="1" applyNumberFormat="0" applyFont="0" applyBorder="0" applyAlignment="0" applyProtection="0"/>
  </cellStyleXfs>
  <cellXfs count="76">
    <xf numFmtId="0" fontId="0" fillId="0" borderId="0" xfId="0" applyAlignment="1"/>
    <xf numFmtId="3" fontId="4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indent="1"/>
    </xf>
    <xf numFmtId="0" fontId="7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7" fillId="5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00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2"/>
  <sheetViews>
    <sheetView tabSelected="1" showWhiteSpace="0" zoomScaleNormal="100" zoomScaleSheetLayoutView="61" workbookViewId="0">
      <selection activeCell="B13" sqref="B13"/>
    </sheetView>
  </sheetViews>
  <sheetFormatPr defaultColWidth="18.7109375" defaultRowHeight="12.75" x14ac:dyDescent="0.2"/>
  <cols>
    <col min="1" max="1" width="47.42578125" style="3" bestFit="1" customWidth="1"/>
    <col min="2" max="2" width="6" style="3" bestFit="1" customWidth="1"/>
    <col min="3" max="3" width="15.28515625" style="3" bestFit="1" customWidth="1"/>
    <col min="4" max="4" width="9.7109375" style="4" bestFit="1" customWidth="1"/>
    <col min="5" max="5" width="12.140625" style="4" bestFit="1" customWidth="1"/>
    <col min="6" max="6" width="12.42578125" style="4" bestFit="1" customWidth="1"/>
    <col min="7" max="7" width="13.42578125" style="1" bestFit="1" customWidth="1"/>
    <col min="8" max="8" width="13.7109375" style="1" bestFit="1" customWidth="1"/>
    <col min="9" max="9" width="17" style="3" bestFit="1" customWidth="1"/>
    <col min="10" max="10" width="40.85546875" style="5" customWidth="1"/>
    <col min="11" max="11" width="12" style="5" bestFit="1" customWidth="1"/>
    <col min="12" max="12" width="17" style="42" bestFit="1" customWidth="1"/>
    <col min="13" max="16384" width="18.7109375" style="3"/>
  </cols>
  <sheetData>
    <row r="1" spans="1:12" ht="15.75" x14ac:dyDescent="0.2">
      <c r="A1" s="7" t="s">
        <v>147</v>
      </c>
      <c r="B1" s="67" t="s">
        <v>14</v>
      </c>
      <c r="C1" s="67" t="s">
        <v>1</v>
      </c>
      <c r="D1" s="75" t="s">
        <v>4</v>
      </c>
      <c r="E1" s="75" t="s">
        <v>2</v>
      </c>
      <c r="F1" s="75" t="s">
        <v>13</v>
      </c>
      <c r="G1" s="72" t="s">
        <v>12</v>
      </c>
      <c r="H1" s="72" t="s">
        <v>7</v>
      </c>
      <c r="I1" s="67" t="s">
        <v>5</v>
      </c>
      <c r="J1" s="11" t="s">
        <v>3</v>
      </c>
      <c r="K1" s="67" t="s">
        <v>6</v>
      </c>
      <c r="L1" s="72" t="s">
        <v>8</v>
      </c>
    </row>
    <row r="2" spans="1:12" x14ac:dyDescent="0.2">
      <c r="A2" s="2" t="s">
        <v>0</v>
      </c>
      <c r="B2" s="67"/>
      <c r="C2" s="67"/>
      <c r="D2" s="75"/>
      <c r="E2" s="75"/>
      <c r="F2" s="75"/>
      <c r="G2" s="72"/>
      <c r="H2" s="72"/>
      <c r="I2" s="67"/>
      <c r="J2" s="11"/>
      <c r="K2" s="67"/>
      <c r="L2" s="72"/>
    </row>
    <row r="3" spans="1:12" x14ac:dyDescent="0.2">
      <c r="A3" s="66" t="s">
        <v>15</v>
      </c>
      <c r="B3" s="67"/>
      <c r="C3" s="67"/>
      <c r="D3" s="75"/>
      <c r="E3" s="75"/>
      <c r="F3" s="75"/>
      <c r="G3" s="72"/>
      <c r="H3" s="72"/>
      <c r="I3" s="67"/>
      <c r="J3" s="11"/>
      <c r="K3" s="67"/>
      <c r="L3" s="72"/>
    </row>
    <row r="4" spans="1:12" x14ac:dyDescent="0.2">
      <c r="A4" s="66"/>
      <c r="B4" s="67"/>
      <c r="C4" s="67"/>
      <c r="D4" s="75"/>
      <c r="E4" s="75"/>
      <c r="F4" s="75"/>
      <c r="G4" s="72"/>
      <c r="H4" s="72"/>
      <c r="I4" s="67"/>
      <c r="J4" s="11"/>
      <c r="K4" s="67"/>
      <c r="L4" s="72"/>
    </row>
    <row r="5" spans="1:12" x14ac:dyDescent="0.2">
      <c r="A5" s="69" t="s">
        <v>16</v>
      </c>
      <c r="B5" s="69">
        <v>1</v>
      </c>
      <c r="C5" s="9" t="s">
        <v>19</v>
      </c>
      <c r="D5" s="20">
        <v>19340</v>
      </c>
      <c r="E5" s="20">
        <v>6633</v>
      </c>
      <c r="F5" s="20">
        <f t="shared" ref="F5:F12" si="0">ROUND(D5-E5, -1)</f>
        <v>12710</v>
      </c>
      <c r="G5" s="74" t="s">
        <v>10</v>
      </c>
      <c r="H5" s="21"/>
      <c r="I5" s="21"/>
      <c r="J5" s="9" t="s">
        <v>194</v>
      </c>
      <c r="K5" s="9"/>
      <c r="L5" s="40">
        <v>200000</v>
      </c>
    </row>
    <row r="6" spans="1:12" x14ac:dyDescent="0.2">
      <c r="A6" s="69"/>
      <c r="B6" s="69"/>
      <c r="C6" s="9" t="s">
        <v>18</v>
      </c>
      <c r="D6" s="20">
        <v>411360</v>
      </c>
      <c r="E6" s="20">
        <v>329818</v>
      </c>
      <c r="F6" s="20">
        <f t="shared" si="0"/>
        <v>81540</v>
      </c>
      <c r="G6" s="74"/>
      <c r="H6" s="21"/>
      <c r="I6" s="21"/>
      <c r="J6" s="9" t="s">
        <v>195</v>
      </c>
      <c r="K6" s="9"/>
      <c r="L6" s="40" t="s">
        <v>193</v>
      </c>
    </row>
    <row r="7" spans="1:12" x14ac:dyDescent="0.2">
      <c r="A7" s="69"/>
      <c r="B7" s="69"/>
      <c r="C7" s="9" t="s">
        <v>17</v>
      </c>
      <c r="D7" s="20">
        <v>17050</v>
      </c>
      <c r="E7" s="20">
        <v>13003</v>
      </c>
      <c r="F7" s="20">
        <f t="shared" si="0"/>
        <v>4050</v>
      </c>
      <c r="G7" s="74"/>
      <c r="H7" s="21"/>
      <c r="I7" s="21"/>
      <c r="J7" s="9" t="s">
        <v>196</v>
      </c>
      <c r="K7" s="9"/>
      <c r="L7" s="40"/>
    </row>
    <row r="8" spans="1:12" x14ac:dyDescent="0.2">
      <c r="A8" s="69"/>
      <c r="B8" s="69"/>
      <c r="C8" s="9" t="s">
        <v>20</v>
      </c>
      <c r="D8" s="20">
        <v>153250</v>
      </c>
      <c r="E8" s="20">
        <v>110548</v>
      </c>
      <c r="F8" s="20">
        <f t="shared" si="0"/>
        <v>42700</v>
      </c>
      <c r="G8" s="74"/>
      <c r="H8" s="21"/>
      <c r="I8" s="21"/>
      <c r="J8" s="9"/>
      <c r="K8" s="9"/>
      <c r="L8" s="40"/>
    </row>
    <row r="9" spans="1:12" x14ac:dyDescent="0.2">
      <c r="A9" s="8" t="s">
        <v>21</v>
      </c>
      <c r="B9" s="8">
        <v>2</v>
      </c>
      <c r="C9" s="8" t="s">
        <v>22</v>
      </c>
      <c r="D9" s="26">
        <v>185230</v>
      </c>
      <c r="E9" s="26">
        <f>81840+23850</f>
        <v>105690</v>
      </c>
      <c r="F9" s="26">
        <f t="shared" si="0"/>
        <v>79540</v>
      </c>
      <c r="G9" s="27" t="s">
        <v>23</v>
      </c>
      <c r="H9" s="27"/>
      <c r="I9" s="27" t="s">
        <v>9</v>
      </c>
      <c r="J9" s="8" t="s">
        <v>197</v>
      </c>
      <c r="K9" s="8"/>
      <c r="L9" s="27"/>
    </row>
    <row r="10" spans="1:12" ht="25.5" x14ac:dyDescent="0.2">
      <c r="A10" s="48" t="s">
        <v>24</v>
      </c>
      <c r="B10" s="48">
        <v>3</v>
      </c>
      <c r="C10" s="48" t="s">
        <v>25</v>
      </c>
      <c r="D10" s="49">
        <v>396650</v>
      </c>
      <c r="E10" s="49">
        <v>165000</v>
      </c>
      <c r="F10" s="49">
        <f t="shared" si="0"/>
        <v>231650</v>
      </c>
      <c r="G10" s="31" t="s">
        <v>11</v>
      </c>
      <c r="H10" s="31">
        <v>165000</v>
      </c>
      <c r="I10" s="31"/>
      <c r="J10" s="33" t="s">
        <v>159</v>
      </c>
      <c r="K10" s="48" t="s">
        <v>155</v>
      </c>
      <c r="L10" s="31">
        <v>165000</v>
      </c>
    </row>
    <row r="11" spans="1:12" ht="25.5" x14ac:dyDescent="0.2">
      <c r="A11" s="56" t="s">
        <v>26</v>
      </c>
      <c r="B11" s="56">
        <v>4</v>
      </c>
      <c r="C11" s="56" t="s">
        <v>27</v>
      </c>
      <c r="D11" s="57">
        <v>440050</v>
      </c>
      <c r="E11" s="57">
        <v>115000</v>
      </c>
      <c r="F11" s="57">
        <f t="shared" si="0"/>
        <v>325050</v>
      </c>
      <c r="G11" s="31" t="s">
        <v>11</v>
      </c>
      <c r="H11" s="31">
        <v>115000</v>
      </c>
      <c r="I11" s="31"/>
      <c r="J11" s="33" t="s">
        <v>160</v>
      </c>
      <c r="K11" s="56" t="s">
        <v>155</v>
      </c>
      <c r="L11" s="31">
        <v>115000</v>
      </c>
    </row>
    <row r="12" spans="1:12" ht="25.5" x14ac:dyDescent="0.2">
      <c r="A12" s="52" t="s">
        <v>198</v>
      </c>
      <c r="B12" s="52">
        <v>5</v>
      </c>
      <c r="C12" s="52" t="s">
        <v>28</v>
      </c>
      <c r="D12" s="20">
        <v>138490</v>
      </c>
      <c r="E12" s="20">
        <v>35000</v>
      </c>
      <c r="F12" s="20">
        <f t="shared" si="0"/>
        <v>103490</v>
      </c>
      <c r="G12" s="55" t="s">
        <v>11</v>
      </c>
      <c r="H12" s="55"/>
      <c r="I12" s="55"/>
      <c r="J12" s="52" t="s">
        <v>199</v>
      </c>
      <c r="K12" s="52"/>
      <c r="L12" s="55">
        <v>8410</v>
      </c>
    </row>
    <row r="13" spans="1:12" ht="127.5" x14ac:dyDescent="0.2">
      <c r="A13" s="44" t="s">
        <v>29</v>
      </c>
      <c r="B13" s="44">
        <v>6</v>
      </c>
      <c r="C13" s="44" t="s">
        <v>30</v>
      </c>
      <c r="D13" s="30">
        <v>397510</v>
      </c>
      <c r="E13" s="73">
        <v>277000</v>
      </c>
      <c r="F13" s="30">
        <f t="shared" ref="F13:F14" si="1">ROUND(D13-E13, -1)</f>
        <v>120510</v>
      </c>
      <c r="G13" s="31" t="s">
        <v>11</v>
      </c>
      <c r="H13" s="31">
        <v>346250</v>
      </c>
      <c r="I13" s="31"/>
      <c r="J13" s="33" t="s">
        <v>156</v>
      </c>
      <c r="K13" s="44" t="s">
        <v>155</v>
      </c>
      <c r="L13" s="31">
        <v>344430</v>
      </c>
    </row>
    <row r="14" spans="1:12" x14ac:dyDescent="0.2">
      <c r="A14" s="8" t="s">
        <v>29</v>
      </c>
      <c r="B14" s="8">
        <v>6</v>
      </c>
      <c r="C14" s="8" t="s">
        <v>146</v>
      </c>
      <c r="D14" s="26">
        <v>1820</v>
      </c>
      <c r="E14" s="73"/>
      <c r="F14" s="26">
        <f t="shared" si="1"/>
        <v>1820</v>
      </c>
      <c r="G14" s="27" t="s">
        <v>11</v>
      </c>
      <c r="H14" s="27" t="s">
        <v>150</v>
      </c>
      <c r="I14" s="27"/>
      <c r="J14" s="8" t="s">
        <v>157</v>
      </c>
      <c r="K14" s="8"/>
      <c r="L14" s="27"/>
    </row>
    <row r="15" spans="1:12" ht="25.5" x14ac:dyDescent="0.2">
      <c r="A15" s="9" t="s">
        <v>31</v>
      </c>
      <c r="B15" s="9">
        <v>7</v>
      </c>
      <c r="C15" s="9" t="s">
        <v>34</v>
      </c>
      <c r="D15" s="20">
        <v>108250</v>
      </c>
      <c r="E15" s="20">
        <v>5530</v>
      </c>
      <c r="F15" s="20">
        <f t="shared" ref="F15:F46" si="2">ROUND(D15-E15, -1)</f>
        <v>102720</v>
      </c>
      <c r="G15" s="21" t="s">
        <v>11</v>
      </c>
      <c r="H15" s="21"/>
      <c r="I15" s="21" t="s">
        <v>9</v>
      </c>
      <c r="J15" s="9" t="s">
        <v>213</v>
      </c>
      <c r="K15" s="9"/>
      <c r="L15" s="40" t="s">
        <v>9</v>
      </c>
    </row>
    <row r="16" spans="1:12" ht="25.5" x14ac:dyDescent="0.2">
      <c r="A16" s="34" t="s">
        <v>32</v>
      </c>
      <c r="B16" s="34">
        <v>8</v>
      </c>
      <c r="C16" s="34" t="s">
        <v>33</v>
      </c>
      <c r="D16" s="30">
        <v>66880</v>
      </c>
      <c r="E16" s="30">
        <v>11430</v>
      </c>
      <c r="F16" s="30">
        <f t="shared" si="2"/>
        <v>55450</v>
      </c>
      <c r="G16" s="31" t="s">
        <v>10</v>
      </c>
      <c r="H16" s="31">
        <v>11430</v>
      </c>
      <c r="I16" s="31"/>
      <c r="J16" s="33" t="s">
        <v>158</v>
      </c>
      <c r="K16" s="34" t="s">
        <v>155</v>
      </c>
      <c r="L16" s="31">
        <v>11430</v>
      </c>
    </row>
    <row r="17" spans="1:12" ht="15" customHeight="1" x14ac:dyDescent="0.2">
      <c r="A17" s="70" t="s">
        <v>38</v>
      </c>
      <c r="B17" s="70">
        <v>9</v>
      </c>
      <c r="C17" s="29" t="s">
        <v>35</v>
      </c>
      <c r="D17" s="30">
        <v>387550</v>
      </c>
      <c r="E17" s="30">
        <f>61530+124550</f>
        <v>186080</v>
      </c>
      <c r="F17" s="30">
        <f t="shared" si="2"/>
        <v>201470</v>
      </c>
      <c r="G17" s="31" t="s">
        <v>11</v>
      </c>
      <c r="H17" s="31" t="s">
        <v>149</v>
      </c>
      <c r="I17" s="31" t="s">
        <v>9</v>
      </c>
      <c r="J17" s="65" t="s">
        <v>188</v>
      </c>
      <c r="K17" s="29" t="s">
        <v>155</v>
      </c>
      <c r="L17" s="31" t="s">
        <v>9</v>
      </c>
    </row>
    <row r="18" spans="1:12" x14ac:dyDescent="0.2">
      <c r="A18" s="70"/>
      <c r="B18" s="70"/>
      <c r="C18" s="29" t="s">
        <v>36</v>
      </c>
      <c r="D18" s="30">
        <v>150190</v>
      </c>
      <c r="E18" s="30">
        <f>0+27270</f>
        <v>27270</v>
      </c>
      <c r="F18" s="30">
        <f t="shared" si="2"/>
        <v>122920</v>
      </c>
      <c r="G18" s="31" t="s">
        <v>11</v>
      </c>
      <c r="H18" s="31" t="s">
        <v>149</v>
      </c>
      <c r="I18" s="31" t="s">
        <v>9</v>
      </c>
      <c r="J18" s="65"/>
      <c r="K18" s="29" t="s">
        <v>155</v>
      </c>
      <c r="L18" s="31" t="s">
        <v>9</v>
      </c>
    </row>
    <row r="19" spans="1:12" x14ac:dyDescent="0.2">
      <c r="A19" s="70"/>
      <c r="B19" s="70"/>
      <c r="C19" s="29" t="s">
        <v>37</v>
      </c>
      <c r="D19" s="30">
        <v>29840</v>
      </c>
      <c r="E19" s="30">
        <f>0+3490</f>
        <v>3490</v>
      </c>
      <c r="F19" s="30">
        <f t="shared" si="2"/>
        <v>26350</v>
      </c>
      <c r="G19" s="31" t="s">
        <v>11</v>
      </c>
      <c r="H19" s="31" t="s">
        <v>149</v>
      </c>
      <c r="I19" s="31" t="s">
        <v>9</v>
      </c>
      <c r="J19" s="62"/>
      <c r="K19" s="29" t="s">
        <v>155</v>
      </c>
      <c r="L19" s="31" t="s">
        <v>9</v>
      </c>
    </row>
    <row r="20" spans="1:12" ht="25.5" x14ac:dyDescent="0.2">
      <c r="A20" s="48" t="s">
        <v>39</v>
      </c>
      <c r="B20" s="48">
        <v>10</v>
      </c>
      <c r="C20" s="48" t="s">
        <v>40</v>
      </c>
      <c r="D20" s="49">
        <v>34220</v>
      </c>
      <c r="E20" s="49">
        <f>0+5090</f>
        <v>5090</v>
      </c>
      <c r="F20" s="49">
        <f t="shared" si="2"/>
        <v>29130</v>
      </c>
      <c r="G20" s="31" t="s">
        <v>41</v>
      </c>
      <c r="H20" s="31" t="s">
        <v>149</v>
      </c>
      <c r="I20" s="31" t="s">
        <v>9</v>
      </c>
      <c r="J20" s="33" t="s">
        <v>188</v>
      </c>
      <c r="K20" s="48" t="s">
        <v>155</v>
      </c>
      <c r="L20" s="31" t="s">
        <v>9</v>
      </c>
    </row>
    <row r="21" spans="1:12" ht="38.25" x14ac:dyDescent="0.2">
      <c r="A21" s="48" t="s">
        <v>42</v>
      </c>
      <c r="B21" s="48">
        <v>11</v>
      </c>
      <c r="C21" s="48" t="s">
        <v>43</v>
      </c>
      <c r="D21" s="49">
        <v>49020</v>
      </c>
      <c r="E21" s="49">
        <v>12000</v>
      </c>
      <c r="F21" s="49">
        <f t="shared" si="2"/>
        <v>37020</v>
      </c>
      <c r="G21" s="31" t="s">
        <v>44</v>
      </c>
      <c r="H21" s="31">
        <v>13520</v>
      </c>
      <c r="I21" s="31"/>
      <c r="J21" s="33" t="s">
        <v>161</v>
      </c>
      <c r="K21" s="48" t="s">
        <v>155</v>
      </c>
      <c r="L21" s="31">
        <v>13520</v>
      </c>
    </row>
    <row r="22" spans="1:12" ht="38.25" x14ac:dyDescent="0.2">
      <c r="A22" s="29" t="s">
        <v>45</v>
      </c>
      <c r="B22" s="29">
        <v>12</v>
      </c>
      <c r="C22" s="29" t="s">
        <v>46</v>
      </c>
      <c r="D22" s="30">
        <v>33180</v>
      </c>
      <c r="E22" s="30">
        <v>0</v>
      </c>
      <c r="F22" s="30">
        <f t="shared" si="2"/>
        <v>33180</v>
      </c>
      <c r="G22" s="31" t="s">
        <v>11</v>
      </c>
      <c r="H22" s="31">
        <v>0</v>
      </c>
      <c r="I22" s="31" t="s">
        <v>47</v>
      </c>
      <c r="J22" s="33" t="s">
        <v>162</v>
      </c>
      <c r="K22" s="29" t="s">
        <v>155</v>
      </c>
      <c r="L22" s="31" t="s">
        <v>192</v>
      </c>
    </row>
    <row r="23" spans="1:12" ht="25.5" x14ac:dyDescent="0.2">
      <c r="A23" s="45" t="s">
        <v>48</v>
      </c>
      <c r="B23" s="45">
        <v>13</v>
      </c>
      <c r="C23" s="45" t="s">
        <v>49</v>
      </c>
      <c r="D23" s="46">
        <v>34000</v>
      </c>
      <c r="E23" s="46">
        <v>10000</v>
      </c>
      <c r="F23" s="46">
        <f t="shared" si="2"/>
        <v>24000</v>
      </c>
      <c r="G23" s="31" t="s">
        <v>11</v>
      </c>
      <c r="H23" s="31">
        <v>15700</v>
      </c>
      <c r="I23" s="31"/>
      <c r="J23" s="33" t="s">
        <v>163</v>
      </c>
      <c r="K23" s="45" t="s">
        <v>155</v>
      </c>
      <c r="L23" s="31">
        <v>15700</v>
      </c>
    </row>
    <row r="24" spans="1:12" ht="25.5" x14ac:dyDescent="0.2">
      <c r="A24" s="9" t="s">
        <v>50</v>
      </c>
      <c r="B24" s="9">
        <v>14</v>
      </c>
      <c r="C24" s="9" t="s">
        <v>51</v>
      </c>
      <c r="D24" s="20">
        <v>120960</v>
      </c>
      <c r="E24" s="20">
        <v>55388</v>
      </c>
      <c r="F24" s="20">
        <f t="shared" si="2"/>
        <v>65570</v>
      </c>
      <c r="G24" s="21" t="s">
        <v>11</v>
      </c>
      <c r="H24" s="21"/>
      <c r="I24" s="21"/>
      <c r="J24" s="9" t="s">
        <v>200</v>
      </c>
      <c r="K24" s="9"/>
      <c r="L24" s="40">
        <v>77650</v>
      </c>
    </row>
    <row r="25" spans="1:12" x14ac:dyDescent="0.2">
      <c r="A25" s="9" t="s">
        <v>52</v>
      </c>
      <c r="B25" s="9">
        <v>15</v>
      </c>
      <c r="C25" s="9" t="s">
        <v>53</v>
      </c>
      <c r="D25" s="20">
        <v>61310</v>
      </c>
      <c r="E25" s="20">
        <v>36310</v>
      </c>
      <c r="F25" s="20">
        <f t="shared" si="2"/>
        <v>25000</v>
      </c>
      <c r="G25" s="21" t="s">
        <v>41</v>
      </c>
      <c r="H25" s="21"/>
      <c r="I25" s="21"/>
      <c r="J25" s="9" t="s">
        <v>201</v>
      </c>
      <c r="K25" s="9"/>
      <c r="L25" s="40">
        <v>85000</v>
      </c>
    </row>
    <row r="26" spans="1:12" x14ac:dyDescent="0.2">
      <c r="A26" s="9" t="s">
        <v>54</v>
      </c>
      <c r="B26" s="9">
        <v>16</v>
      </c>
      <c r="C26" s="9" t="s">
        <v>55</v>
      </c>
      <c r="D26" s="20">
        <v>166860</v>
      </c>
      <c r="E26" s="20">
        <v>115000</v>
      </c>
      <c r="F26" s="20">
        <f t="shared" si="2"/>
        <v>51860</v>
      </c>
      <c r="G26" s="21" t="s">
        <v>11</v>
      </c>
      <c r="H26" s="21"/>
      <c r="I26" s="21"/>
      <c r="J26" s="9" t="s">
        <v>203</v>
      </c>
      <c r="K26" s="9"/>
      <c r="L26" s="40" t="s">
        <v>202</v>
      </c>
    </row>
    <row r="27" spans="1:12" ht="25.5" x14ac:dyDescent="0.2">
      <c r="A27" s="29" t="s">
        <v>57</v>
      </c>
      <c r="B27" s="29">
        <v>17</v>
      </c>
      <c r="C27" s="29" t="s">
        <v>56</v>
      </c>
      <c r="D27" s="30">
        <v>44760</v>
      </c>
      <c r="E27" s="30">
        <v>25000</v>
      </c>
      <c r="F27" s="30">
        <f t="shared" si="2"/>
        <v>19760</v>
      </c>
      <c r="G27" s="31" t="s">
        <v>10</v>
      </c>
      <c r="H27" s="31">
        <v>28260</v>
      </c>
      <c r="I27" s="31"/>
      <c r="J27" s="33" t="s">
        <v>164</v>
      </c>
      <c r="K27" s="29" t="s">
        <v>155</v>
      </c>
      <c r="L27" s="31">
        <v>28260</v>
      </c>
    </row>
    <row r="28" spans="1:12" x14ac:dyDescent="0.2">
      <c r="A28" s="9" t="s">
        <v>58</v>
      </c>
      <c r="B28" s="9">
        <v>18</v>
      </c>
      <c r="C28" s="9" t="s">
        <v>59</v>
      </c>
      <c r="D28" s="20">
        <v>3420</v>
      </c>
      <c r="E28" s="20">
        <v>0</v>
      </c>
      <c r="F28" s="20">
        <f t="shared" si="2"/>
        <v>3420</v>
      </c>
      <c r="G28" s="21" t="s">
        <v>23</v>
      </c>
      <c r="H28" s="21"/>
      <c r="I28" s="21" t="s">
        <v>47</v>
      </c>
      <c r="J28" s="9" t="s">
        <v>204</v>
      </c>
      <c r="K28" s="9"/>
      <c r="L28" s="40">
        <v>0</v>
      </c>
    </row>
    <row r="29" spans="1:12" ht="38.25" x14ac:dyDescent="0.2">
      <c r="A29" s="53" t="s">
        <v>61</v>
      </c>
      <c r="B29" s="53">
        <v>19</v>
      </c>
      <c r="C29" s="53" t="s">
        <v>60</v>
      </c>
      <c r="D29" s="54">
        <v>20240</v>
      </c>
      <c r="E29" s="54">
        <v>1000</v>
      </c>
      <c r="F29" s="54">
        <f t="shared" si="2"/>
        <v>19240</v>
      </c>
      <c r="G29" s="31" t="s">
        <v>41</v>
      </c>
      <c r="H29" s="31">
        <v>6120</v>
      </c>
      <c r="I29" s="31"/>
      <c r="J29" s="33" t="s">
        <v>165</v>
      </c>
      <c r="K29" s="53" t="s">
        <v>155</v>
      </c>
      <c r="L29" s="31">
        <v>6120</v>
      </c>
    </row>
    <row r="30" spans="1:12" ht="15" customHeight="1" x14ac:dyDescent="0.2">
      <c r="A30" s="68" t="s">
        <v>64</v>
      </c>
      <c r="B30" s="68">
        <v>20</v>
      </c>
      <c r="C30" s="12" t="s">
        <v>62</v>
      </c>
      <c r="D30" s="22">
        <v>97720</v>
      </c>
      <c r="E30" s="22">
        <f>0+60480</f>
        <v>60480</v>
      </c>
      <c r="F30" s="22">
        <f t="shared" si="2"/>
        <v>37240</v>
      </c>
      <c r="G30" s="23" t="s">
        <v>41</v>
      </c>
      <c r="H30" s="23" t="s">
        <v>149</v>
      </c>
      <c r="I30" s="23" t="s">
        <v>9</v>
      </c>
      <c r="J30" s="63" t="s">
        <v>188</v>
      </c>
      <c r="K30" s="12"/>
      <c r="L30" s="23" t="s">
        <v>9</v>
      </c>
    </row>
    <row r="31" spans="1:12" x14ac:dyDescent="0.2">
      <c r="A31" s="68"/>
      <c r="B31" s="68"/>
      <c r="C31" s="12" t="s">
        <v>63</v>
      </c>
      <c r="D31" s="22">
        <v>366690</v>
      </c>
      <c r="E31" s="22">
        <f>35590+76060</f>
        <v>111650</v>
      </c>
      <c r="F31" s="22">
        <f t="shared" si="2"/>
        <v>255040</v>
      </c>
      <c r="G31" s="23" t="s">
        <v>41</v>
      </c>
      <c r="H31" s="23" t="s">
        <v>149</v>
      </c>
      <c r="I31" s="23" t="s">
        <v>9</v>
      </c>
      <c r="J31" s="64"/>
      <c r="K31" s="12"/>
      <c r="L31" s="23"/>
    </row>
    <row r="32" spans="1:12" ht="38.25" x14ac:dyDescent="0.2">
      <c r="A32" s="29" t="s">
        <v>66</v>
      </c>
      <c r="B32" s="29">
        <v>21</v>
      </c>
      <c r="C32" s="29" t="s">
        <v>65</v>
      </c>
      <c r="D32" s="30">
        <v>28080</v>
      </c>
      <c r="E32" s="30">
        <v>15000</v>
      </c>
      <c r="F32" s="30">
        <f t="shared" si="2"/>
        <v>13080</v>
      </c>
      <c r="G32" s="31" t="s">
        <v>10</v>
      </c>
      <c r="H32" s="31">
        <v>16850</v>
      </c>
      <c r="I32" s="31"/>
      <c r="J32" s="33" t="s">
        <v>166</v>
      </c>
      <c r="K32" s="29" t="s">
        <v>155</v>
      </c>
      <c r="L32" s="31">
        <v>16850</v>
      </c>
    </row>
    <row r="33" spans="1:12" ht="25.5" x14ac:dyDescent="0.2">
      <c r="A33" s="52" t="s">
        <v>66</v>
      </c>
      <c r="B33" s="52">
        <v>22</v>
      </c>
      <c r="C33" s="52" t="s">
        <v>67</v>
      </c>
      <c r="D33" s="20">
        <v>36770</v>
      </c>
      <c r="E33" s="20">
        <v>27000</v>
      </c>
      <c r="F33" s="20">
        <f t="shared" si="2"/>
        <v>9770</v>
      </c>
      <c r="G33" s="55" t="s">
        <v>10</v>
      </c>
      <c r="H33" s="55"/>
      <c r="I33" s="55"/>
      <c r="J33" s="52" t="s">
        <v>205</v>
      </c>
      <c r="K33" s="52"/>
      <c r="L33" s="55" t="s">
        <v>202</v>
      </c>
    </row>
    <row r="34" spans="1:12" ht="25.5" x14ac:dyDescent="0.2">
      <c r="A34" s="69" t="s">
        <v>70</v>
      </c>
      <c r="B34" s="69">
        <v>23</v>
      </c>
      <c r="C34" s="52" t="s">
        <v>68</v>
      </c>
      <c r="D34" s="20">
        <v>1500</v>
      </c>
      <c r="E34" s="20">
        <v>1000</v>
      </c>
      <c r="F34" s="20">
        <f t="shared" si="2"/>
        <v>500</v>
      </c>
      <c r="G34" s="55" t="s">
        <v>11</v>
      </c>
      <c r="H34" s="55"/>
      <c r="I34" s="55"/>
      <c r="J34" s="52" t="s">
        <v>206</v>
      </c>
      <c r="K34" s="52"/>
      <c r="L34" s="55" t="s">
        <v>202</v>
      </c>
    </row>
    <row r="35" spans="1:12" x14ac:dyDescent="0.2">
      <c r="A35" s="69"/>
      <c r="B35" s="69"/>
      <c r="C35" s="52" t="s">
        <v>69</v>
      </c>
      <c r="D35" s="20">
        <v>10000</v>
      </c>
      <c r="E35" s="20">
        <v>1000</v>
      </c>
      <c r="F35" s="20">
        <f t="shared" si="2"/>
        <v>9000</v>
      </c>
      <c r="G35" s="55" t="s">
        <v>11</v>
      </c>
      <c r="H35" s="55"/>
      <c r="I35" s="55"/>
      <c r="J35" s="52"/>
      <c r="K35" s="52"/>
      <c r="L35" s="55"/>
    </row>
    <row r="36" spans="1:12" ht="25.5" x14ac:dyDescent="0.2">
      <c r="A36" s="52" t="s">
        <v>71</v>
      </c>
      <c r="B36" s="52">
        <v>24</v>
      </c>
      <c r="C36" s="52" t="s">
        <v>72</v>
      </c>
      <c r="D36" s="20">
        <v>4500</v>
      </c>
      <c r="E36" s="20">
        <v>0</v>
      </c>
      <c r="F36" s="20">
        <f t="shared" si="2"/>
        <v>4500</v>
      </c>
      <c r="G36" s="55" t="s">
        <v>41</v>
      </c>
      <c r="H36" s="55"/>
      <c r="I36" s="55"/>
      <c r="J36" s="59" t="s">
        <v>206</v>
      </c>
      <c r="K36" s="59"/>
      <c r="L36" s="58" t="s">
        <v>202</v>
      </c>
    </row>
    <row r="37" spans="1:12" ht="25.5" x14ac:dyDescent="0.2">
      <c r="A37" s="12" t="s">
        <v>74</v>
      </c>
      <c r="B37" s="12">
        <v>25</v>
      </c>
      <c r="C37" s="12" t="s">
        <v>73</v>
      </c>
      <c r="D37" s="22">
        <v>8800</v>
      </c>
      <c r="E37" s="22">
        <v>3000</v>
      </c>
      <c r="F37" s="22">
        <f t="shared" si="2"/>
        <v>5800</v>
      </c>
      <c r="G37" s="23" t="s">
        <v>11</v>
      </c>
      <c r="H37" s="23">
        <v>4800</v>
      </c>
      <c r="I37" s="23"/>
      <c r="J37" s="17" t="s">
        <v>217</v>
      </c>
      <c r="K37" s="12"/>
      <c r="L37" s="23">
        <v>4800</v>
      </c>
    </row>
    <row r="38" spans="1:12" ht="102" x14ac:dyDescent="0.2">
      <c r="A38" s="10" t="s">
        <v>148</v>
      </c>
      <c r="B38" s="10">
        <v>26</v>
      </c>
      <c r="C38" s="10" t="s">
        <v>145</v>
      </c>
      <c r="D38" s="24">
        <v>550000</v>
      </c>
      <c r="E38" s="24">
        <v>2048270</v>
      </c>
      <c r="F38" s="24">
        <f t="shared" si="2"/>
        <v>-1498270</v>
      </c>
      <c r="G38" s="25" t="s">
        <v>11</v>
      </c>
      <c r="H38" s="25"/>
      <c r="I38" s="25"/>
      <c r="J38" s="10" t="s">
        <v>214</v>
      </c>
      <c r="K38" s="10"/>
      <c r="L38" s="25">
        <v>764720</v>
      </c>
    </row>
    <row r="39" spans="1:12" ht="38.25" x14ac:dyDescent="0.2">
      <c r="A39" s="34" t="s">
        <v>75</v>
      </c>
      <c r="B39" s="34">
        <v>27</v>
      </c>
      <c r="C39" s="34" t="s">
        <v>76</v>
      </c>
      <c r="D39" s="30">
        <v>143240</v>
      </c>
      <c r="E39" s="30">
        <v>100000</v>
      </c>
      <c r="F39" s="30">
        <f t="shared" si="2"/>
        <v>43240</v>
      </c>
      <c r="G39" s="31" t="s">
        <v>10</v>
      </c>
      <c r="H39" s="31">
        <v>118920</v>
      </c>
      <c r="I39" s="31"/>
      <c r="J39" s="33" t="s">
        <v>168</v>
      </c>
      <c r="K39" s="34" t="s">
        <v>155</v>
      </c>
      <c r="L39" s="31">
        <v>118920</v>
      </c>
    </row>
    <row r="40" spans="1:12" ht="25.5" x14ac:dyDescent="0.2">
      <c r="A40" s="29" t="s">
        <v>77</v>
      </c>
      <c r="B40" s="29">
        <v>28</v>
      </c>
      <c r="C40" s="29" t="s">
        <v>78</v>
      </c>
      <c r="D40" s="30">
        <v>44450</v>
      </c>
      <c r="E40" s="30">
        <v>27000</v>
      </c>
      <c r="F40" s="30">
        <f t="shared" si="2"/>
        <v>17450</v>
      </c>
      <c r="G40" s="31" t="s">
        <v>10</v>
      </c>
      <c r="H40" s="31">
        <v>28760</v>
      </c>
      <c r="I40" s="31"/>
      <c r="J40" s="33" t="s">
        <v>169</v>
      </c>
      <c r="K40" s="29" t="s">
        <v>155</v>
      </c>
      <c r="L40" s="31">
        <v>28760</v>
      </c>
    </row>
    <row r="41" spans="1:12" ht="25.5" x14ac:dyDescent="0.2">
      <c r="A41" s="9" t="s">
        <v>79</v>
      </c>
      <c r="B41" s="9">
        <v>29</v>
      </c>
      <c r="C41" s="9" t="s">
        <v>80</v>
      </c>
      <c r="D41" s="20">
        <v>89650</v>
      </c>
      <c r="E41" s="20">
        <v>33000</v>
      </c>
      <c r="F41" s="20">
        <f t="shared" si="2"/>
        <v>56650</v>
      </c>
      <c r="G41" s="21" t="s">
        <v>23</v>
      </c>
      <c r="H41" s="21"/>
      <c r="I41" s="21" t="s">
        <v>9</v>
      </c>
      <c r="J41" s="9" t="s">
        <v>208</v>
      </c>
      <c r="K41" s="9"/>
      <c r="L41" s="40" t="s">
        <v>207</v>
      </c>
    </row>
    <row r="42" spans="1:12" ht="25.5" x14ac:dyDescent="0.2">
      <c r="A42" s="39" t="s">
        <v>82</v>
      </c>
      <c r="B42" s="39">
        <v>30</v>
      </c>
      <c r="C42" s="39" t="s">
        <v>81</v>
      </c>
      <c r="D42" s="30">
        <v>40270</v>
      </c>
      <c r="E42" s="30">
        <v>17886</v>
      </c>
      <c r="F42" s="30">
        <f t="shared" si="2"/>
        <v>22380</v>
      </c>
      <c r="G42" s="31" t="s">
        <v>11</v>
      </c>
      <c r="H42" s="31">
        <v>35370</v>
      </c>
      <c r="I42" s="31"/>
      <c r="J42" s="33" t="s">
        <v>170</v>
      </c>
      <c r="K42" s="39" t="s">
        <v>155</v>
      </c>
      <c r="L42" s="31">
        <v>35370</v>
      </c>
    </row>
    <row r="43" spans="1:12" ht="25.5" x14ac:dyDescent="0.2">
      <c r="A43" s="39" t="s">
        <v>84</v>
      </c>
      <c r="B43" s="39">
        <v>31</v>
      </c>
      <c r="C43" s="39" t="s">
        <v>83</v>
      </c>
      <c r="D43" s="32">
        <v>35820</v>
      </c>
      <c r="E43" s="30">
        <v>15658</v>
      </c>
      <c r="F43" s="30">
        <f t="shared" si="2"/>
        <v>20160</v>
      </c>
      <c r="G43" s="39" t="s">
        <v>11</v>
      </c>
      <c r="H43" s="31">
        <v>30920</v>
      </c>
      <c r="I43" s="39"/>
      <c r="J43" s="33" t="s">
        <v>170</v>
      </c>
      <c r="K43" s="39" t="s">
        <v>155</v>
      </c>
      <c r="L43" s="31">
        <v>30920</v>
      </c>
    </row>
    <row r="44" spans="1:12" ht="25.5" x14ac:dyDescent="0.2">
      <c r="A44" s="39" t="s">
        <v>85</v>
      </c>
      <c r="B44" s="39">
        <v>32</v>
      </c>
      <c r="C44" s="39" t="s">
        <v>86</v>
      </c>
      <c r="D44" s="32">
        <v>41260</v>
      </c>
      <c r="E44" s="30">
        <v>18582</v>
      </c>
      <c r="F44" s="30">
        <f t="shared" si="2"/>
        <v>22680</v>
      </c>
      <c r="G44" s="39" t="s">
        <v>11</v>
      </c>
      <c r="H44" s="31">
        <v>36760</v>
      </c>
      <c r="I44" s="39"/>
      <c r="J44" s="33" t="s">
        <v>167</v>
      </c>
      <c r="K44" s="39" t="s">
        <v>155</v>
      </c>
      <c r="L44" s="31">
        <v>36760</v>
      </c>
    </row>
    <row r="45" spans="1:12" ht="25.5" x14ac:dyDescent="0.2">
      <c r="A45" s="34" t="s">
        <v>88</v>
      </c>
      <c r="B45" s="34">
        <v>33</v>
      </c>
      <c r="C45" s="34" t="s">
        <v>87</v>
      </c>
      <c r="D45" s="32">
        <v>59220</v>
      </c>
      <c r="E45" s="30">
        <v>32160</v>
      </c>
      <c r="F45" s="30">
        <f t="shared" si="2"/>
        <v>27060</v>
      </c>
      <c r="G45" s="34" t="s">
        <v>44</v>
      </c>
      <c r="H45" s="31">
        <v>30910</v>
      </c>
      <c r="I45" s="34"/>
      <c r="J45" s="33" t="s">
        <v>171</v>
      </c>
      <c r="K45" s="34" t="s">
        <v>155</v>
      </c>
      <c r="L45" s="31">
        <v>30910</v>
      </c>
    </row>
    <row r="46" spans="1:12" x14ac:dyDescent="0.2">
      <c r="A46" s="36" t="s">
        <v>90</v>
      </c>
      <c r="B46" s="36">
        <v>34</v>
      </c>
      <c r="C46" s="36" t="s">
        <v>89</v>
      </c>
      <c r="D46" s="14">
        <v>35620</v>
      </c>
      <c r="E46" s="20">
        <v>20000</v>
      </c>
      <c r="F46" s="20">
        <f t="shared" si="2"/>
        <v>15620</v>
      </c>
      <c r="G46" s="36" t="s">
        <v>10</v>
      </c>
      <c r="H46" s="35"/>
      <c r="I46" s="36"/>
      <c r="J46" s="36" t="s">
        <v>209</v>
      </c>
      <c r="K46" s="36"/>
      <c r="L46" s="40" t="s">
        <v>202</v>
      </c>
    </row>
    <row r="47" spans="1:12" ht="25.5" x14ac:dyDescent="0.2">
      <c r="A47" s="29" t="s">
        <v>90</v>
      </c>
      <c r="B47" s="29">
        <v>35</v>
      </c>
      <c r="C47" s="29" t="s">
        <v>91</v>
      </c>
      <c r="D47" s="32">
        <v>51050</v>
      </c>
      <c r="E47" s="30">
        <v>30000</v>
      </c>
      <c r="F47" s="30">
        <f t="shared" ref="F47:F78" si="3">ROUND(D47-E47, -1)</f>
        <v>21050</v>
      </c>
      <c r="G47" s="29" t="s">
        <v>41</v>
      </c>
      <c r="H47" s="31">
        <v>36830</v>
      </c>
      <c r="I47" s="29"/>
      <c r="J47" s="33" t="s">
        <v>172</v>
      </c>
      <c r="K47" s="29" t="s">
        <v>155</v>
      </c>
      <c r="L47" s="31">
        <v>36830</v>
      </c>
    </row>
    <row r="48" spans="1:12" ht="25.5" x14ac:dyDescent="0.2">
      <c r="A48" s="29" t="s">
        <v>90</v>
      </c>
      <c r="B48" s="29">
        <v>36</v>
      </c>
      <c r="C48" s="29" t="s">
        <v>92</v>
      </c>
      <c r="D48" s="32">
        <v>28470</v>
      </c>
      <c r="E48" s="30">
        <v>12000</v>
      </c>
      <c r="F48" s="30">
        <f t="shared" si="3"/>
        <v>16470</v>
      </c>
      <c r="G48" s="29" t="s">
        <v>10</v>
      </c>
      <c r="H48" s="31">
        <v>10800</v>
      </c>
      <c r="I48" s="29"/>
      <c r="J48" s="33" t="s">
        <v>173</v>
      </c>
      <c r="K48" s="29" t="s">
        <v>155</v>
      </c>
      <c r="L48" s="31">
        <v>10800</v>
      </c>
    </row>
    <row r="49" spans="1:12" ht="25.5" x14ac:dyDescent="0.2">
      <c r="A49" s="29" t="s">
        <v>90</v>
      </c>
      <c r="B49" s="29">
        <v>37</v>
      </c>
      <c r="C49" s="29" t="s">
        <v>93</v>
      </c>
      <c r="D49" s="32">
        <v>49990</v>
      </c>
      <c r="E49" s="30">
        <v>30000</v>
      </c>
      <c r="F49" s="30">
        <f t="shared" si="3"/>
        <v>19990</v>
      </c>
      <c r="G49" s="29" t="s">
        <v>41</v>
      </c>
      <c r="H49" s="31">
        <v>38560</v>
      </c>
      <c r="I49" s="29"/>
      <c r="J49" s="33" t="s">
        <v>172</v>
      </c>
      <c r="K49" s="29" t="s">
        <v>155</v>
      </c>
      <c r="L49" s="31">
        <v>38560</v>
      </c>
    </row>
    <row r="50" spans="1:12" ht="25.5" x14ac:dyDescent="0.2">
      <c r="A50" s="29" t="s">
        <v>90</v>
      </c>
      <c r="B50" s="29">
        <v>38</v>
      </c>
      <c r="C50" s="29" t="s">
        <v>94</v>
      </c>
      <c r="D50" s="32">
        <v>37330</v>
      </c>
      <c r="E50" s="30">
        <v>30000</v>
      </c>
      <c r="F50" s="30">
        <f t="shared" si="3"/>
        <v>7330</v>
      </c>
      <c r="G50" s="29" t="s">
        <v>41</v>
      </c>
      <c r="H50" s="31">
        <v>29040</v>
      </c>
      <c r="I50" s="29"/>
      <c r="J50" s="33" t="s">
        <v>172</v>
      </c>
      <c r="K50" s="29" t="s">
        <v>155</v>
      </c>
      <c r="L50" s="31">
        <v>29040</v>
      </c>
    </row>
    <row r="51" spans="1:12" ht="25.5" x14ac:dyDescent="0.2">
      <c r="A51" s="29" t="s">
        <v>90</v>
      </c>
      <c r="B51" s="29">
        <v>39</v>
      </c>
      <c r="C51" s="29" t="s">
        <v>95</v>
      </c>
      <c r="D51" s="32">
        <v>45930</v>
      </c>
      <c r="E51" s="30">
        <v>25000</v>
      </c>
      <c r="F51" s="30">
        <f t="shared" si="3"/>
        <v>20930</v>
      </c>
      <c r="G51" s="29" t="s">
        <v>10</v>
      </c>
      <c r="H51" s="31">
        <v>10600</v>
      </c>
      <c r="I51" s="29"/>
      <c r="J51" s="33" t="s">
        <v>174</v>
      </c>
      <c r="K51" s="29" t="s">
        <v>155</v>
      </c>
      <c r="L51" s="31">
        <v>10600</v>
      </c>
    </row>
    <row r="52" spans="1:12" ht="25.5" x14ac:dyDescent="0.2">
      <c r="A52" s="29" t="s">
        <v>90</v>
      </c>
      <c r="B52" s="29">
        <v>40</v>
      </c>
      <c r="C52" s="29" t="s">
        <v>96</v>
      </c>
      <c r="D52" s="32">
        <v>41360</v>
      </c>
      <c r="E52" s="30">
        <v>25000</v>
      </c>
      <c r="F52" s="30">
        <f t="shared" si="3"/>
        <v>16360</v>
      </c>
      <c r="G52" s="29" t="s">
        <v>41</v>
      </c>
      <c r="H52" s="31">
        <v>31240</v>
      </c>
      <c r="I52" s="29"/>
      <c r="J52" s="33" t="s">
        <v>172</v>
      </c>
      <c r="K52" s="29" t="s">
        <v>155</v>
      </c>
      <c r="L52" s="31">
        <v>31240</v>
      </c>
    </row>
    <row r="53" spans="1:12" ht="25.5" x14ac:dyDescent="0.2">
      <c r="A53" s="29" t="s">
        <v>90</v>
      </c>
      <c r="B53" s="29">
        <v>41</v>
      </c>
      <c r="C53" s="29" t="s">
        <v>97</v>
      </c>
      <c r="D53" s="32">
        <v>47240</v>
      </c>
      <c r="E53" s="30">
        <v>25000</v>
      </c>
      <c r="F53" s="30">
        <f t="shared" si="3"/>
        <v>22240</v>
      </c>
      <c r="G53" s="29" t="s">
        <v>41</v>
      </c>
      <c r="H53" s="31">
        <v>35390</v>
      </c>
      <c r="I53" s="29"/>
      <c r="J53" s="33" t="s">
        <v>172</v>
      </c>
      <c r="K53" s="29" t="s">
        <v>155</v>
      </c>
      <c r="L53" s="31">
        <v>35390</v>
      </c>
    </row>
    <row r="54" spans="1:12" ht="25.5" x14ac:dyDescent="0.2">
      <c r="A54" s="29" t="s">
        <v>90</v>
      </c>
      <c r="B54" s="29">
        <v>42</v>
      </c>
      <c r="C54" s="29" t="s">
        <v>99</v>
      </c>
      <c r="D54" s="32">
        <v>58450</v>
      </c>
      <c r="E54" s="30">
        <v>34000</v>
      </c>
      <c r="F54" s="30">
        <f t="shared" si="3"/>
        <v>24450</v>
      </c>
      <c r="G54" s="29" t="s">
        <v>41</v>
      </c>
      <c r="H54" s="31">
        <v>46860</v>
      </c>
      <c r="I54" s="29"/>
      <c r="J54" s="33" t="s">
        <v>172</v>
      </c>
      <c r="K54" s="29" t="s">
        <v>155</v>
      </c>
      <c r="L54" s="31">
        <v>46860</v>
      </c>
    </row>
    <row r="55" spans="1:12" ht="25.5" x14ac:dyDescent="0.2">
      <c r="A55" s="29" t="s">
        <v>90</v>
      </c>
      <c r="B55" s="29">
        <v>43</v>
      </c>
      <c r="C55" s="29" t="s">
        <v>98</v>
      </c>
      <c r="D55" s="32">
        <v>39850</v>
      </c>
      <c r="E55" s="30">
        <v>20500</v>
      </c>
      <c r="F55" s="30">
        <f t="shared" si="3"/>
        <v>19350</v>
      </c>
      <c r="G55" s="29" t="s">
        <v>10</v>
      </c>
      <c r="H55" s="31">
        <v>27200</v>
      </c>
      <c r="I55" s="29"/>
      <c r="J55" s="33" t="s">
        <v>172</v>
      </c>
      <c r="K55" s="29" t="s">
        <v>155</v>
      </c>
      <c r="L55" s="31">
        <v>27200</v>
      </c>
    </row>
    <row r="56" spans="1:12" ht="25.5" x14ac:dyDescent="0.2">
      <c r="A56" s="29" t="s">
        <v>90</v>
      </c>
      <c r="B56" s="29">
        <v>44</v>
      </c>
      <c r="C56" s="29" t="s">
        <v>100</v>
      </c>
      <c r="D56" s="32">
        <v>47780</v>
      </c>
      <c r="E56" s="30">
        <v>30000</v>
      </c>
      <c r="F56" s="30">
        <f t="shared" si="3"/>
        <v>17780</v>
      </c>
      <c r="G56" s="29" t="s">
        <v>41</v>
      </c>
      <c r="H56" s="31">
        <v>34160</v>
      </c>
      <c r="I56" s="29"/>
      <c r="J56" s="34" t="s">
        <v>172</v>
      </c>
      <c r="K56" s="29" t="s">
        <v>155</v>
      </c>
      <c r="L56" s="31">
        <v>34160</v>
      </c>
    </row>
    <row r="57" spans="1:12" ht="25.5" x14ac:dyDescent="0.2">
      <c r="A57" s="29" t="s">
        <v>90</v>
      </c>
      <c r="B57" s="29">
        <v>45</v>
      </c>
      <c r="C57" s="29" t="s">
        <v>101</v>
      </c>
      <c r="D57" s="32">
        <v>41950</v>
      </c>
      <c r="E57" s="30">
        <v>25000</v>
      </c>
      <c r="F57" s="30">
        <f t="shared" si="3"/>
        <v>16950</v>
      </c>
      <c r="G57" s="29" t="s">
        <v>41</v>
      </c>
      <c r="H57" s="31">
        <v>33480</v>
      </c>
      <c r="I57" s="29"/>
      <c r="J57" s="34" t="s">
        <v>175</v>
      </c>
      <c r="K57" s="29" t="s">
        <v>155</v>
      </c>
      <c r="L57" s="31">
        <v>33480</v>
      </c>
    </row>
    <row r="58" spans="1:12" x14ac:dyDescent="0.2">
      <c r="A58" s="36" t="s">
        <v>90</v>
      </c>
      <c r="B58" s="36">
        <v>46</v>
      </c>
      <c r="C58" s="36" t="s">
        <v>102</v>
      </c>
      <c r="D58" s="14">
        <v>36630</v>
      </c>
      <c r="E58" s="20">
        <v>25000</v>
      </c>
      <c r="F58" s="20">
        <f t="shared" si="3"/>
        <v>11630</v>
      </c>
      <c r="G58" s="36" t="s">
        <v>41</v>
      </c>
      <c r="H58" s="35"/>
      <c r="I58" s="36"/>
      <c r="J58" s="59" t="s">
        <v>209</v>
      </c>
      <c r="K58" s="59"/>
      <c r="L58" s="58" t="s">
        <v>202</v>
      </c>
    </row>
    <row r="59" spans="1:12" ht="25.5" x14ac:dyDescent="0.2">
      <c r="A59" s="34" t="s">
        <v>90</v>
      </c>
      <c r="B59" s="34">
        <v>47</v>
      </c>
      <c r="C59" s="34" t="s">
        <v>103</v>
      </c>
      <c r="D59" s="32">
        <v>63860</v>
      </c>
      <c r="E59" s="32">
        <v>35000</v>
      </c>
      <c r="F59" s="32">
        <f t="shared" si="3"/>
        <v>28860</v>
      </c>
      <c r="G59" s="34" t="s">
        <v>10</v>
      </c>
      <c r="H59" s="31">
        <v>28000</v>
      </c>
      <c r="I59" s="34"/>
      <c r="J59" s="34" t="s">
        <v>176</v>
      </c>
      <c r="K59" s="34" t="s">
        <v>155</v>
      </c>
      <c r="L59" s="31">
        <v>28000</v>
      </c>
    </row>
    <row r="60" spans="1:12" ht="25.5" x14ac:dyDescent="0.2">
      <c r="A60" s="12" t="s">
        <v>104</v>
      </c>
      <c r="B60" s="12">
        <v>48</v>
      </c>
      <c r="C60" s="12" t="s">
        <v>105</v>
      </c>
      <c r="D60" s="15">
        <v>206340</v>
      </c>
      <c r="E60" s="15">
        <v>130000</v>
      </c>
      <c r="F60" s="15">
        <f t="shared" si="3"/>
        <v>76340</v>
      </c>
      <c r="G60" s="12" t="s">
        <v>41</v>
      </c>
      <c r="H60" s="23" t="s">
        <v>151</v>
      </c>
      <c r="I60" s="12"/>
      <c r="J60" s="37" t="s">
        <v>177</v>
      </c>
      <c r="K60" s="12"/>
      <c r="L60" s="23">
        <v>130380</v>
      </c>
    </row>
    <row r="61" spans="1:12" x14ac:dyDescent="0.2">
      <c r="A61" s="9" t="s">
        <v>106</v>
      </c>
      <c r="B61" s="9">
        <v>49</v>
      </c>
      <c r="C61" s="9" t="s">
        <v>107</v>
      </c>
      <c r="D61" s="14">
        <v>129040</v>
      </c>
      <c r="E61" s="14">
        <v>111000</v>
      </c>
      <c r="F61" s="14">
        <f t="shared" si="3"/>
        <v>18040</v>
      </c>
      <c r="G61" s="9" t="s">
        <v>11</v>
      </c>
      <c r="H61" s="21"/>
      <c r="I61" s="9"/>
      <c r="J61" s="36" t="s">
        <v>210</v>
      </c>
      <c r="K61" s="9"/>
      <c r="L61" s="60">
        <v>116770</v>
      </c>
    </row>
    <row r="62" spans="1:12" x14ac:dyDescent="0.2">
      <c r="A62" s="47" t="s">
        <v>108</v>
      </c>
      <c r="B62" s="47">
        <v>50</v>
      </c>
      <c r="C62" s="47" t="s">
        <v>109</v>
      </c>
      <c r="D62" s="14">
        <v>46760</v>
      </c>
      <c r="E62" s="14">
        <v>28000</v>
      </c>
      <c r="F62" s="14">
        <f t="shared" si="3"/>
        <v>18760</v>
      </c>
      <c r="G62" s="47" t="s">
        <v>41</v>
      </c>
      <c r="H62" s="50"/>
      <c r="I62" s="47"/>
      <c r="J62" s="47" t="s">
        <v>211</v>
      </c>
      <c r="K62" s="47"/>
      <c r="L62" s="50" t="s">
        <v>202</v>
      </c>
    </row>
    <row r="63" spans="1:12" ht="127.5" x14ac:dyDescent="0.2">
      <c r="A63" s="39" t="s">
        <v>108</v>
      </c>
      <c r="B63" s="39">
        <v>51</v>
      </c>
      <c r="C63" s="39" t="s">
        <v>110</v>
      </c>
      <c r="D63" s="32">
        <v>55150</v>
      </c>
      <c r="E63" s="32">
        <v>18000</v>
      </c>
      <c r="F63" s="32">
        <f t="shared" si="3"/>
        <v>37150</v>
      </c>
      <c r="G63" s="39" t="s">
        <v>10</v>
      </c>
      <c r="H63" s="31">
        <v>22500</v>
      </c>
      <c r="I63" s="39"/>
      <c r="J63" s="33" t="s">
        <v>190</v>
      </c>
      <c r="K63" s="39" t="s">
        <v>155</v>
      </c>
      <c r="L63" s="31">
        <v>22500</v>
      </c>
    </row>
    <row r="64" spans="1:12" x14ac:dyDescent="0.2">
      <c r="A64" s="39" t="s">
        <v>108</v>
      </c>
      <c r="B64" s="39">
        <v>52</v>
      </c>
      <c r="C64" s="39" t="s">
        <v>111</v>
      </c>
      <c r="D64" s="32">
        <v>49870</v>
      </c>
      <c r="E64" s="32">
        <v>28000</v>
      </c>
      <c r="F64" s="32">
        <f t="shared" si="3"/>
        <v>21870</v>
      </c>
      <c r="G64" s="39" t="s">
        <v>41</v>
      </c>
      <c r="H64" s="31">
        <v>31020</v>
      </c>
      <c r="I64" s="39"/>
      <c r="J64" s="43" t="s">
        <v>191</v>
      </c>
      <c r="K64" s="39" t="s">
        <v>155</v>
      </c>
      <c r="L64" s="31">
        <v>31020</v>
      </c>
    </row>
    <row r="65" spans="1:14" x14ac:dyDescent="0.2">
      <c r="A65" s="9" t="s">
        <v>113</v>
      </c>
      <c r="B65" s="9">
        <v>53</v>
      </c>
      <c r="C65" s="9" t="s">
        <v>112</v>
      </c>
      <c r="D65" s="14">
        <v>377650</v>
      </c>
      <c r="E65" s="14">
        <v>200000</v>
      </c>
      <c r="F65" s="14">
        <f t="shared" si="3"/>
        <v>177650</v>
      </c>
      <c r="G65" s="9" t="s">
        <v>11</v>
      </c>
      <c r="H65" s="21"/>
      <c r="I65" s="9"/>
      <c r="J65" s="9" t="s">
        <v>212</v>
      </c>
      <c r="K65" s="9"/>
      <c r="L65" s="60">
        <v>366650</v>
      </c>
    </row>
    <row r="66" spans="1:14" x14ac:dyDescent="0.2">
      <c r="A66" s="9" t="s">
        <v>113</v>
      </c>
      <c r="B66" s="9">
        <v>54</v>
      </c>
      <c r="C66" s="9" t="s">
        <v>114</v>
      </c>
      <c r="D66" s="14">
        <v>23760</v>
      </c>
      <c r="E66" s="14">
        <v>18000</v>
      </c>
      <c r="F66" s="14">
        <f t="shared" si="3"/>
        <v>5760</v>
      </c>
      <c r="G66" s="9" t="s">
        <v>11</v>
      </c>
      <c r="H66" s="21"/>
      <c r="I66" s="9"/>
      <c r="J66" s="9" t="s">
        <v>209</v>
      </c>
      <c r="K66" s="9"/>
      <c r="L66" s="40" t="s">
        <v>202</v>
      </c>
    </row>
    <row r="67" spans="1:14" ht="76.5" x14ac:dyDescent="0.2">
      <c r="A67" s="38" t="s">
        <v>116</v>
      </c>
      <c r="B67" s="38">
        <v>55</v>
      </c>
      <c r="C67" s="38" t="s">
        <v>115</v>
      </c>
      <c r="D67" s="32">
        <v>171070</v>
      </c>
      <c r="E67" s="32">
        <v>133000</v>
      </c>
      <c r="F67" s="32">
        <f t="shared" si="3"/>
        <v>38070</v>
      </c>
      <c r="G67" s="38" t="s">
        <v>11</v>
      </c>
      <c r="H67" s="31">
        <v>134870</v>
      </c>
      <c r="I67" s="38"/>
      <c r="J67" s="33" t="s">
        <v>178</v>
      </c>
      <c r="K67" s="38" t="s">
        <v>155</v>
      </c>
      <c r="L67" s="31">
        <v>134870</v>
      </c>
    </row>
    <row r="68" spans="1:14" ht="25.5" x14ac:dyDescent="0.2">
      <c r="A68" s="41" t="s">
        <v>117</v>
      </c>
      <c r="B68" s="41">
        <v>56</v>
      </c>
      <c r="C68" s="41" t="s">
        <v>118</v>
      </c>
      <c r="D68" s="32">
        <v>138540</v>
      </c>
      <c r="E68" s="32">
        <v>78000</v>
      </c>
      <c r="F68" s="32">
        <f t="shared" si="3"/>
        <v>60540</v>
      </c>
      <c r="G68" s="41" t="s">
        <v>10</v>
      </c>
      <c r="H68" s="31">
        <v>78000</v>
      </c>
      <c r="I68" s="41"/>
      <c r="J68" s="33" t="s">
        <v>179</v>
      </c>
      <c r="K68" s="41" t="s">
        <v>155</v>
      </c>
      <c r="L68" s="31">
        <v>78000</v>
      </c>
    </row>
    <row r="69" spans="1:14" ht="25.5" x14ac:dyDescent="0.2">
      <c r="A69" s="39" t="s">
        <v>120</v>
      </c>
      <c r="B69" s="39">
        <v>57</v>
      </c>
      <c r="C69" s="39" t="s">
        <v>119</v>
      </c>
      <c r="D69" s="32">
        <v>47410</v>
      </c>
      <c r="E69" s="32">
        <v>20000</v>
      </c>
      <c r="F69" s="32">
        <f t="shared" si="3"/>
        <v>27410</v>
      </c>
      <c r="G69" s="39" t="s">
        <v>11</v>
      </c>
      <c r="H69" s="31">
        <v>20000</v>
      </c>
      <c r="I69" s="39"/>
      <c r="J69" s="33" t="s">
        <v>180</v>
      </c>
      <c r="K69" s="39" t="s">
        <v>155</v>
      </c>
      <c r="L69" s="31">
        <v>20000</v>
      </c>
    </row>
    <row r="70" spans="1:14" ht="38.25" x14ac:dyDescent="0.2">
      <c r="A70" s="9" t="s">
        <v>121</v>
      </c>
      <c r="B70" s="9">
        <v>58</v>
      </c>
      <c r="C70" s="9" t="s">
        <v>122</v>
      </c>
      <c r="D70" s="14">
        <v>192090</v>
      </c>
      <c r="E70" s="14">
        <v>100000</v>
      </c>
      <c r="F70" s="14">
        <f t="shared" si="3"/>
        <v>92090</v>
      </c>
      <c r="G70" s="9" t="s">
        <v>11</v>
      </c>
      <c r="H70" s="21"/>
      <c r="I70" s="9"/>
      <c r="J70" s="9" t="s">
        <v>215</v>
      </c>
      <c r="K70" s="9"/>
      <c r="L70" s="40">
        <v>128200</v>
      </c>
    </row>
    <row r="71" spans="1:14" ht="25.5" x14ac:dyDescent="0.2">
      <c r="A71" s="44" t="s">
        <v>124</v>
      </c>
      <c r="B71" s="44">
        <v>59</v>
      </c>
      <c r="C71" s="44" t="s">
        <v>123</v>
      </c>
      <c r="D71" s="32">
        <v>437480</v>
      </c>
      <c r="E71" s="32">
        <f>263160+140110</f>
        <v>403270</v>
      </c>
      <c r="F71" s="32">
        <f t="shared" si="3"/>
        <v>34210</v>
      </c>
      <c r="G71" s="44" t="s">
        <v>44</v>
      </c>
      <c r="H71" s="31" t="s">
        <v>149</v>
      </c>
      <c r="I71" s="44" t="s">
        <v>9</v>
      </c>
      <c r="J71" s="33" t="s">
        <v>188</v>
      </c>
      <c r="K71" s="44" t="s">
        <v>155</v>
      </c>
      <c r="L71" s="44" t="s">
        <v>9</v>
      </c>
    </row>
    <row r="72" spans="1:14" ht="25.5" x14ac:dyDescent="0.2">
      <c r="A72" s="12" t="s">
        <v>126</v>
      </c>
      <c r="B72" s="12">
        <v>60</v>
      </c>
      <c r="C72" s="12" t="s">
        <v>125</v>
      </c>
      <c r="D72" s="15">
        <v>34400</v>
      </c>
      <c r="E72" s="15">
        <v>22000</v>
      </c>
      <c r="F72" s="15">
        <f t="shared" si="3"/>
        <v>12400</v>
      </c>
      <c r="G72" s="12" t="s">
        <v>10</v>
      </c>
      <c r="H72" s="23">
        <v>22000</v>
      </c>
      <c r="I72" s="12"/>
      <c r="J72" s="17" t="s">
        <v>181</v>
      </c>
      <c r="K72" s="12"/>
      <c r="L72" s="23">
        <v>22000</v>
      </c>
    </row>
    <row r="73" spans="1:14" ht="25.5" x14ac:dyDescent="0.2">
      <c r="A73" s="71" t="s">
        <v>130</v>
      </c>
      <c r="B73" s="71">
        <v>61</v>
      </c>
      <c r="C73" s="12" t="s">
        <v>127</v>
      </c>
      <c r="D73" s="15">
        <v>18240</v>
      </c>
      <c r="E73" s="15">
        <v>5000</v>
      </c>
      <c r="F73" s="15">
        <f t="shared" si="3"/>
        <v>13240</v>
      </c>
      <c r="G73" s="12" t="s">
        <v>10</v>
      </c>
      <c r="H73" s="23">
        <v>11340</v>
      </c>
      <c r="I73" s="12"/>
      <c r="J73" s="17" t="s">
        <v>182</v>
      </c>
      <c r="K73" s="12"/>
      <c r="L73" s="23">
        <v>11340</v>
      </c>
    </row>
    <row r="74" spans="1:14" ht="25.5" x14ac:dyDescent="0.2">
      <c r="A74" s="64"/>
      <c r="B74" s="64"/>
      <c r="C74" s="12" t="s">
        <v>128</v>
      </c>
      <c r="D74" s="15">
        <v>500</v>
      </c>
      <c r="E74" s="15">
        <v>140</v>
      </c>
      <c r="F74" s="15">
        <f t="shared" si="3"/>
        <v>360</v>
      </c>
      <c r="G74" s="12" t="s">
        <v>10</v>
      </c>
      <c r="H74" s="23">
        <v>140</v>
      </c>
      <c r="I74" s="12"/>
      <c r="J74" s="17" t="s">
        <v>183</v>
      </c>
      <c r="K74" s="12"/>
      <c r="L74" s="23">
        <v>140</v>
      </c>
    </row>
    <row r="75" spans="1:14" ht="25.5" x14ac:dyDescent="0.2">
      <c r="A75" s="8" t="s">
        <v>130</v>
      </c>
      <c r="B75" s="28">
        <v>61</v>
      </c>
      <c r="C75" s="8" t="s">
        <v>129</v>
      </c>
      <c r="D75" s="16">
        <v>10590</v>
      </c>
      <c r="E75" s="16">
        <v>6000</v>
      </c>
      <c r="F75" s="16">
        <f t="shared" si="3"/>
        <v>4590</v>
      </c>
      <c r="G75" s="8" t="s">
        <v>10</v>
      </c>
      <c r="H75" s="27" t="s">
        <v>152</v>
      </c>
      <c r="I75" s="8"/>
      <c r="J75" s="18" t="s">
        <v>189</v>
      </c>
      <c r="K75" s="8"/>
      <c r="L75" s="27" t="s">
        <v>218</v>
      </c>
    </row>
    <row r="76" spans="1:14" ht="34.5" customHeight="1" x14ac:dyDescent="0.2">
      <c r="A76" s="70" t="s">
        <v>133</v>
      </c>
      <c r="B76" s="61">
        <v>62</v>
      </c>
      <c r="C76" s="51" t="s">
        <v>131</v>
      </c>
      <c r="D76" s="32">
        <v>247610</v>
      </c>
      <c r="E76" s="32">
        <f>0+15650</f>
        <v>15650</v>
      </c>
      <c r="F76" s="32">
        <f t="shared" si="3"/>
        <v>231960</v>
      </c>
      <c r="G76" s="51" t="s">
        <v>10</v>
      </c>
      <c r="H76" s="31" t="s">
        <v>154</v>
      </c>
      <c r="I76" s="51"/>
      <c r="J76" s="61" t="s">
        <v>184</v>
      </c>
      <c r="K76" s="51" t="s">
        <v>155</v>
      </c>
      <c r="L76" s="51">
        <v>15830</v>
      </c>
    </row>
    <row r="77" spans="1:14" ht="39.75" customHeight="1" x14ac:dyDescent="0.2">
      <c r="A77" s="70"/>
      <c r="B77" s="62"/>
      <c r="C77" s="51" t="s">
        <v>132</v>
      </c>
      <c r="D77" s="32">
        <v>21380</v>
      </c>
      <c r="E77" s="32">
        <f>0+3100</f>
        <v>3100</v>
      </c>
      <c r="F77" s="32">
        <f t="shared" si="3"/>
        <v>18280</v>
      </c>
      <c r="G77" s="51" t="s">
        <v>10</v>
      </c>
      <c r="H77" s="31" t="s">
        <v>153</v>
      </c>
      <c r="I77" s="51"/>
      <c r="J77" s="62"/>
      <c r="K77" s="51" t="s">
        <v>155</v>
      </c>
      <c r="L77" s="31">
        <v>11380</v>
      </c>
    </row>
    <row r="78" spans="1:14" ht="38.25" x14ac:dyDescent="0.2">
      <c r="A78" s="12" t="s">
        <v>135</v>
      </c>
      <c r="B78" s="12">
        <v>63</v>
      </c>
      <c r="C78" s="12" t="s">
        <v>134</v>
      </c>
      <c r="D78" s="15">
        <v>50010</v>
      </c>
      <c r="E78" s="15">
        <v>10440</v>
      </c>
      <c r="F78" s="15">
        <f t="shared" si="3"/>
        <v>39570</v>
      </c>
      <c r="G78" s="12" t="s">
        <v>10</v>
      </c>
      <c r="H78" s="23">
        <v>22050</v>
      </c>
      <c r="I78" s="12"/>
      <c r="J78" s="17" t="s">
        <v>185</v>
      </c>
      <c r="K78" s="12"/>
      <c r="L78" s="23">
        <v>22050</v>
      </c>
      <c r="N78" s="13"/>
    </row>
    <row r="79" spans="1:14" ht="51" x14ac:dyDescent="0.2">
      <c r="A79" s="12" t="s">
        <v>135</v>
      </c>
      <c r="B79" s="12">
        <v>64</v>
      </c>
      <c r="C79" s="12" t="s">
        <v>136</v>
      </c>
      <c r="D79" s="15">
        <v>1074140</v>
      </c>
      <c r="E79" s="15">
        <v>805605</v>
      </c>
      <c r="F79" s="15">
        <f t="shared" ref="F79:F85" si="4">ROUND(D79-E79, -1)</f>
        <v>268540</v>
      </c>
      <c r="G79" s="12" t="s">
        <v>10</v>
      </c>
      <c r="H79" s="23">
        <v>935310</v>
      </c>
      <c r="I79" s="12"/>
      <c r="J79" s="17" t="s">
        <v>186</v>
      </c>
      <c r="K79" s="12"/>
      <c r="L79" s="23">
        <v>935310</v>
      </c>
      <c r="N79" s="13"/>
    </row>
    <row r="80" spans="1:14" ht="24.75" customHeight="1" x14ac:dyDescent="0.2">
      <c r="A80" s="68" t="s">
        <v>135</v>
      </c>
      <c r="B80" s="71">
        <v>65</v>
      </c>
      <c r="C80" s="12" t="s">
        <v>137</v>
      </c>
      <c r="D80" s="15">
        <v>44960</v>
      </c>
      <c r="E80" s="15">
        <v>33720</v>
      </c>
      <c r="F80" s="15">
        <f t="shared" si="4"/>
        <v>11240</v>
      </c>
      <c r="G80" s="12" t="s">
        <v>10</v>
      </c>
      <c r="H80" s="23">
        <v>37460</v>
      </c>
      <c r="I80" s="12"/>
      <c r="J80" s="63" t="s">
        <v>186</v>
      </c>
      <c r="K80" s="12"/>
      <c r="L80" s="23">
        <v>37460</v>
      </c>
      <c r="N80" s="13"/>
    </row>
    <row r="81" spans="1:12" ht="24" customHeight="1" x14ac:dyDescent="0.2">
      <c r="A81" s="68"/>
      <c r="B81" s="63"/>
      <c r="C81" s="12" t="s">
        <v>138</v>
      </c>
      <c r="D81" s="15">
        <v>1025840</v>
      </c>
      <c r="E81" s="15">
        <v>769380</v>
      </c>
      <c r="F81" s="15">
        <f t="shared" si="4"/>
        <v>256460</v>
      </c>
      <c r="G81" s="12" t="s">
        <v>10</v>
      </c>
      <c r="H81" s="23">
        <v>855620</v>
      </c>
      <c r="I81" s="12"/>
      <c r="J81" s="63"/>
      <c r="K81" s="12"/>
      <c r="L81" s="23">
        <v>855620</v>
      </c>
    </row>
    <row r="82" spans="1:12" ht="38.25" customHeight="1" x14ac:dyDescent="0.2">
      <c r="A82" s="68"/>
      <c r="B82" s="64"/>
      <c r="C82" s="12" t="s">
        <v>139</v>
      </c>
      <c r="D82" s="15">
        <v>137930</v>
      </c>
      <c r="E82" s="15">
        <v>103447</v>
      </c>
      <c r="F82" s="15">
        <f t="shared" si="4"/>
        <v>34480</v>
      </c>
      <c r="G82" s="12" t="s">
        <v>10</v>
      </c>
      <c r="H82" s="23">
        <v>118117</v>
      </c>
      <c r="I82" s="12"/>
      <c r="J82" s="64"/>
      <c r="K82" s="12"/>
      <c r="L82" s="23">
        <v>118117</v>
      </c>
    </row>
    <row r="83" spans="1:12" ht="25.5" x14ac:dyDescent="0.2">
      <c r="A83" s="9" t="s">
        <v>140</v>
      </c>
      <c r="B83" s="9">
        <v>66</v>
      </c>
      <c r="C83" s="9" t="s">
        <v>141</v>
      </c>
      <c r="D83" s="14">
        <v>101510</v>
      </c>
      <c r="E83" s="14">
        <v>50000</v>
      </c>
      <c r="F83" s="14">
        <f t="shared" si="4"/>
        <v>51510</v>
      </c>
      <c r="G83" s="9" t="s">
        <v>10</v>
      </c>
      <c r="H83" s="21"/>
      <c r="I83" s="9"/>
      <c r="J83" s="19" t="s">
        <v>216</v>
      </c>
      <c r="K83" s="9"/>
      <c r="L83" s="40" t="s">
        <v>202</v>
      </c>
    </row>
    <row r="84" spans="1:12" ht="25.5" x14ac:dyDescent="0.2">
      <c r="A84" s="56" t="s">
        <v>143</v>
      </c>
      <c r="B84" s="56">
        <v>67</v>
      </c>
      <c r="C84" s="56" t="s">
        <v>142</v>
      </c>
      <c r="D84" s="32">
        <v>32920</v>
      </c>
      <c r="E84" s="32">
        <v>20900</v>
      </c>
      <c r="F84" s="32">
        <f t="shared" si="4"/>
        <v>12020</v>
      </c>
      <c r="G84" s="56" t="s">
        <v>41</v>
      </c>
      <c r="H84" s="31">
        <v>25680</v>
      </c>
      <c r="I84" s="56"/>
      <c r="J84" s="33" t="s">
        <v>187</v>
      </c>
      <c r="K84" s="56" t="s">
        <v>155</v>
      </c>
      <c r="L84" s="31"/>
    </row>
    <row r="85" spans="1:12" ht="25.5" x14ac:dyDescent="0.2">
      <c r="A85" s="56" t="s">
        <v>143</v>
      </c>
      <c r="B85" s="56">
        <v>68</v>
      </c>
      <c r="C85" s="56" t="s">
        <v>144</v>
      </c>
      <c r="D85" s="32">
        <v>42790</v>
      </c>
      <c r="E85" s="32">
        <v>35900</v>
      </c>
      <c r="F85" s="32">
        <f t="shared" si="4"/>
        <v>6890</v>
      </c>
      <c r="G85" s="56" t="s">
        <v>10</v>
      </c>
      <c r="H85" s="31">
        <v>36240</v>
      </c>
      <c r="I85" s="56"/>
      <c r="J85" s="33" t="s">
        <v>187</v>
      </c>
      <c r="K85" s="56" t="s">
        <v>155</v>
      </c>
      <c r="L85" s="31"/>
    </row>
    <row r="86" spans="1:12" x14ac:dyDescent="0.2">
      <c r="D86" s="6"/>
      <c r="E86" s="6"/>
      <c r="F86" s="6"/>
      <c r="G86" s="3"/>
      <c r="K86" s="3"/>
      <c r="L86" s="1"/>
    </row>
    <row r="87" spans="1:12" x14ac:dyDescent="0.2">
      <c r="D87" s="6"/>
      <c r="E87" s="6"/>
      <c r="F87" s="6"/>
      <c r="G87" s="3"/>
      <c r="K87" s="3"/>
      <c r="L87" s="1"/>
    </row>
    <row r="88" spans="1:12" x14ac:dyDescent="0.2">
      <c r="D88" s="6"/>
      <c r="E88" s="6"/>
      <c r="F88" s="6"/>
      <c r="G88" s="3"/>
      <c r="K88" s="3"/>
      <c r="L88" s="1"/>
    </row>
    <row r="89" spans="1:12" x14ac:dyDescent="0.2">
      <c r="D89" s="6"/>
      <c r="E89" s="6"/>
      <c r="F89" s="6"/>
      <c r="G89" s="3"/>
      <c r="K89" s="3"/>
      <c r="L89" s="1"/>
    </row>
    <row r="90" spans="1:12" x14ac:dyDescent="0.2">
      <c r="D90" s="6"/>
      <c r="E90" s="6"/>
      <c r="F90" s="6"/>
      <c r="G90" s="3"/>
      <c r="K90" s="3"/>
      <c r="L90" s="1"/>
    </row>
    <row r="91" spans="1:12" x14ac:dyDescent="0.2">
      <c r="D91" s="6"/>
      <c r="E91" s="6"/>
      <c r="F91" s="6"/>
      <c r="G91" s="3"/>
      <c r="K91" s="3"/>
      <c r="L91" s="1"/>
    </row>
    <row r="92" spans="1:12" x14ac:dyDescent="0.2">
      <c r="A92" s="5"/>
      <c r="D92" s="6"/>
      <c r="E92" s="6"/>
      <c r="F92" s="6"/>
      <c r="G92" s="3"/>
      <c r="K92" s="3"/>
      <c r="L92" s="1"/>
    </row>
    <row r="93" spans="1:12" x14ac:dyDescent="0.2">
      <c r="D93" s="6"/>
      <c r="E93" s="6"/>
      <c r="F93" s="6"/>
      <c r="G93" s="3"/>
      <c r="K93" s="3"/>
      <c r="L93" s="1"/>
    </row>
    <row r="94" spans="1:12" x14ac:dyDescent="0.2">
      <c r="D94" s="6"/>
      <c r="E94" s="6"/>
      <c r="F94" s="6"/>
      <c r="G94" s="3"/>
      <c r="K94" s="3"/>
      <c r="L94" s="1"/>
    </row>
    <row r="95" spans="1:12" x14ac:dyDescent="0.2">
      <c r="D95" s="6"/>
      <c r="E95" s="6"/>
      <c r="F95" s="6"/>
      <c r="G95" s="3"/>
      <c r="K95" s="3"/>
      <c r="L95" s="1"/>
    </row>
    <row r="96" spans="1:12" x14ac:dyDescent="0.2">
      <c r="D96" s="6"/>
      <c r="E96" s="6"/>
      <c r="F96" s="6"/>
      <c r="G96" s="3"/>
      <c r="K96" s="3"/>
      <c r="L96" s="1"/>
    </row>
    <row r="97" spans="1:12" x14ac:dyDescent="0.2">
      <c r="D97" s="6"/>
      <c r="E97" s="6"/>
      <c r="F97" s="6"/>
      <c r="G97" s="3"/>
      <c r="K97" s="3"/>
      <c r="L97" s="1"/>
    </row>
    <row r="98" spans="1:12" x14ac:dyDescent="0.2">
      <c r="A98" s="5"/>
      <c r="D98" s="6"/>
      <c r="E98" s="6"/>
      <c r="F98" s="6"/>
      <c r="G98" s="3"/>
      <c r="K98" s="3"/>
      <c r="L98" s="1"/>
    </row>
    <row r="99" spans="1:12" x14ac:dyDescent="0.2">
      <c r="D99" s="6"/>
      <c r="E99" s="6"/>
      <c r="F99" s="6"/>
      <c r="G99" s="3"/>
      <c r="K99" s="3"/>
      <c r="L99" s="1"/>
    </row>
    <row r="100" spans="1:12" x14ac:dyDescent="0.2">
      <c r="D100" s="6"/>
      <c r="E100" s="6"/>
      <c r="F100" s="6"/>
      <c r="G100" s="3"/>
      <c r="K100" s="3"/>
      <c r="L100" s="1"/>
    </row>
    <row r="101" spans="1:12" x14ac:dyDescent="0.2">
      <c r="D101" s="6"/>
      <c r="E101" s="6"/>
      <c r="F101" s="6"/>
      <c r="G101" s="3"/>
      <c r="K101" s="3"/>
      <c r="L101" s="1"/>
    </row>
    <row r="102" spans="1:12" x14ac:dyDescent="0.2">
      <c r="D102" s="6"/>
      <c r="E102" s="6"/>
      <c r="F102" s="6"/>
      <c r="G102" s="3"/>
      <c r="K102" s="3"/>
      <c r="L102" s="1"/>
    </row>
    <row r="103" spans="1:12" x14ac:dyDescent="0.2">
      <c r="D103" s="6"/>
      <c r="E103" s="6"/>
      <c r="F103" s="6"/>
      <c r="G103" s="3"/>
      <c r="K103" s="3"/>
      <c r="L103" s="1"/>
    </row>
    <row r="104" spans="1:12" x14ac:dyDescent="0.2">
      <c r="D104" s="6"/>
      <c r="E104" s="6"/>
      <c r="F104" s="6"/>
      <c r="G104" s="3"/>
      <c r="K104" s="3"/>
      <c r="L104" s="1"/>
    </row>
    <row r="105" spans="1:12" x14ac:dyDescent="0.2">
      <c r="D105" s="6"/>
      <c r="E105" s="6"/>
      <c r="F105" s="6"/>
      <c r="G105" s="3"/>
      <c r="K105" s="3"/>
      <c r="L105" s="1"/>
    </row>
    <row r="106" spans="1:12" x14ac:dyDescent="0.2">
      <c r="D106" s="6"/>
      <c r="E106" s="6"/>
      <c r="F106" s="6"/>
      <c r="G106" s="3"/>
      <c r="K106" s="3"/>
      <c r="L106" s="1"/>
    </row>
    <row r="107" spans="1:12" x14ac:dyDescent="0.2">
      <c r="D107" s="6"/>
      <c r="E107" s="6"/>
      <c r="F107" s="6"/>
      <c r="G107" s="3"/>
      <c r="K107" s="3"/>
      <c r="L107" s="1"/>
    </row>
    <row r="108" spans="1:12" x14ac:dyDescent="0.2">
      <c r="D108" s="6"/>
      <c r="E108" s="6"/>
      <c r="F108" s="6"/>
      <c r="G108" s="3"/>
      <c r="K108" s="3"/>
      <c r="L108" s="1"/>
    </row>
    <row r="109" spans="1:12" x14ac:dyDescent="0.2">
      <c r="D109" s="6"/>
      <c r="E109" s="6"/>
      <c r="F109" s="6"/>
      <c r="G109" s="3"/>
      <c r="K109" s="3"/>
      <c r="L109" s="1"/>
    </row>
    <row r="110" spans="1:12" x14ac:dyDescent="0.2">
      <c r="D110" s="6"/>
      <c r="E110" s="6"/>
      <c r="F110" s="6"/>
      <c r="G110" s="3"/>
      <c r="K110" s="3"/>
      <c r="L110" s="1"/>
    </row>
    <row r="111" spans="1:12" x14ac:dyDescent="0.2">
      <c r="D111" s="6"/>
      <c r="E111" s="6"/>
      <c r="F111" s="6"/>
      <c r="G111" s="3"/>
      <c r="K111" s="3"/>
      <c r="L111" s="1"/>
    </row>
    <row r="112" spans="1:12" x14ac:dyDescent="0.2">
      <c r="D112" s="6"/>
      <c r="E112" s="6"/>
      <c r="F112" s="6"/>
      <c r="G112" s="3"/>
      <c r="K112" s="3"/>
      <c r="L112" s="1"/>
    </row>
    <row r="113" spans="4:12" x14ac:dyDescent="0.2">
      <c r="D113" s="6"/>
      <c r="E113" s="6"/>
      <c r="F113" s="6"/>
      <c r="G113" s="3"/>
      <c r="K113" s="3"/>
      <c r="L113" s="1"/>
    </row>
    <row r="114" spans="4:12" x14ac:dyDescent="0.2">
      <c r="D114" s="6"/>
      <c r="E114" s="6"/>
      <c r="F114" s="6"/>
      <c r="G114" s="3"/>
      <c r="K114" s="3"/>
      <c r="L114" s="1"/>
    </row>
    <row r="115" spans="4:12" x14ac:dyDescent="0.2">
      <c r="D115" s="6"/>
      <c r="E115" s="6"/>
      <c r="F115" s="6"/>
      <c r="G115" s="3"/>
      <c r="K115" s="3"/>
      <c r="L115" s="1"/>
    </row>
    <row r="116" spans="4:12" x14ac:dyDescent="0.2">
      <c r="D116" s="6"/>
      <c r="E116" s="6"/>
      <c r="F116" s="6"/>
      <c r="G116" s="3"/>
      <c r="K116" s="3"/>
      <c r="L116" s="1"/>
    </row>
    <row r="117" spans="4:12" x14ac:dyDescent="0.2">
      <c r="D117" s="6"/>
      <c r="E117" s="6"/>
      <c r="F117" s="6"/>
      <c r="G117" s="3"/>
      <c r="K117" s="3"/>
      <c r="L117" s="1"/>
    </row>
    <row r="118" spans="4:12" x14ac:dyDescent="0.2">
      <c r="D118" s="6"/>
      <c r="E118" s="6"/>
      <c r="F118" s="6"/>
      <c r="G118" s="3"/>
      <c r="K118" s="3"/>
      <c r="L118" s="1"/>
    </row>
    <row r="119" spans="4:12" x14ac:dyDescent="0.2">
      <c r="D119" s="6"/>
      <c r="E119" s="6"/>
      <c r="F119" s="6"/>
      <c r="G119" s="3"/>
      <c r="K119" s="3"/>
      <c r="L119" s="1"/>
    </row>
    <row r="120" spans="4:12" x14ac:dyDescent="0.2">
      <c r="D120" s="6"/>
      <c r="E120" s="6"/>
      <c r="F120" s="6"/>
      <c r="G120" s="3"/>
      <c r="K120" s="3"/>
      <c r="L120" s="1"/>
    </row>
    <row r="121" spans="4:12" x14ac:dyDescent="0.2">
      <c r="D121" s="6"/>
      <c r="E121" s="6"/>
      <c r="F121" s="6"/>
      <c r="G121" s="3"/>
      <c r="K121" s="3"/>
      <c r="L121" s="1"/>
    </row>
    <row r="122" spans="4:12" x14ac:dyDescent="0.2">
      <c r="D122" s="6"/>
      <c r="E122" s="6"/>
      <c r="F122" s="6"/>
      <c r="G122" s="3"/>
      <c r="K122" s="3"/>
      <c r="L122" s="1"/>
    </row>
    <row r="123" spans="4:12" x14ac:dyDescent="0.2">
      <c r="D123" s="6"/>
      <c r="E123" s="6"/>
      <c r="F123" s="6"/>
      <c r="G123" s="3"/>
      <c r="K123" s="3"/>
      <c r="L123" s="1"/>
    </row>
    <row r="124" spans="4:12" x14ac:dyDescent="0.2">
      <c r="D124" s="6"/>
      <c r="E124" s="6"/>
      <c r="F124" s="6"/>
      <c r="G124" s="3"/>
      <c r="K124" s="3"/>
      <c r="L124" s="1"/>
    </row>
    <row r="125" spans="4:12" x14ac:dyDescent="0.2">
      <c r="D125" s="6"/>
      <c r="E125" s="6"/>
      <c r="F125" s="6"/>
      <c r="G125" s="3"/>
      <c r="K125" s="3"/>
      <c r="L125" s="1"/>
    </row>
    <row r="126" spans="4:12" x14ac:dyDescent="0.2">
      <c r="D126" s="6"/>
      <c r="E126" s="6"/>
      <c r="F126" s="6"/>
      <c r="G126" s="3"/>
      <c r="K126" s="3"/>
      <c r="L126" s="1"/>
    </row>
    <row r="127" spans="4:12" x14ac:dyDescent="0.2">
      <c r="D127" s="6"/>
      <c r="E127" s="6"/>
      <c r="F127" s="6"/>
      <c r="G127" s="3"/>
      <c r="K127" s="3"/>
      <c r="L127" s="1"/>
    </row>
    <row r="128" spans="4:12" x14ac:dyDescent="0.2">
      <c r="D128" s="6"/>
      <c r="E128" s="6"/>
      <c r="F128" s="6"/>
      <c r="G128" s="3"/>
      <c r="K128" s="3"/>
      <c r="L128" s="1"/>
    </row>
    <row r="129" spans="4:12" x14ac:dyDescent="0.2">
      <c r="D129" s="6"/>
      <c r="E129" s="6"/>
      <c r="F129" s="6"/>
      <c r="G129" s="3"/>
      <c r="K129" s="3"/>
      <c r="L129" s="1"/>
    </row>
    <row r="130" spans="4:12" x14ac:dyDescent="0.2">
      <c r="D130" s="6"/>
      <c r="E130" s="6"/>
      <c r="F130" s="6"/>
      <c r="G130" s="3"/>
      <c r="K130" s="3"/>
      <c r="L130" s="1"/>
    </row>
    <row r="131" spans="4:12" x14ac:dyDescent="0.2">
      <c r="D131" s="6"/>
      <c r="E131" s="6"/>
      <c r="F131" s="6"/>
      <c r="G131" s="3"/>
      <c r="K131" s="3"/>
      <c r="L131" s="1"/>
    </row>
    <row r="132" spans="4:12" x14ac:dyDescent="0.2">
      <c r="D132" s="6"/>
      <c r="E132" s="6"/>
      <c r="F132" s="6"/>
      <c r="G132" s="3"/>
      <c r="K132" s="3"/>
      <c r="L132" s="1"/>
    </row>
    <row r="133" spans="4:12" x14ac:dyDescent="0.2">
      <c r="D133" s="6"/>
      <c r="E133" s="6"/>
      <c r="F133" s="6"/>
      <c r="G133" s="3"/>
      <c r="K133" s="3"/>
      <c r="L133" s="1"/>
    </row>
    <row r="134" spans="4:12" x14ac:dyDescent="0.2">
      <c r="D134" s="6"/>
      <c r="E134" s="6"/>
      <c r="F134" s="6"/>
      <c r="G134" s="3"/>
      <c r="K134" s="3"/>
      <c r="L134" s="1"/>
    </row>
    <row r="135" spans="4:12" x14ac:dyDescent="0.2">
      <c r="D135" s="6"/>
      <c r="E135" s="6"/>
      <c r="F135" s="6"/>
      <c r="G135" s="3"/>
      <c r="K135" s="3"/>
      <c r="L135" s="1"/>
    </row>
    <row r="136" spans="4:12" x14ac:dyDescent="0.2">
      <c r="D136" s="6"/>
      <c r="E136" s="6"/>
      <c r="F136" s="6"/>
      <c r="G136" s="3"/>
      <c r="K136" s="3"/>
      <c r="L136" s="1"/>
    </row>
    <row r="137" spans="4:12" x14ac:dyDescent="0.2">
      <c r="D137" s="6"/>
      <c r="E137" s="6"/>
      <c r="F137" s="6"/>
      <c r="G137" s="3"/>
      <c r="K137" s="3"/>
      <c r="L137" s="1"/>
    </row>
    <row r="138" spans="4:12" x14ac:dyDescent="0.2">
      <c r="D138" s="6"/>
      <c r="E138" s="6"/>
      <c r="F138" s="6"/>
      <c r="G138" s="3"/>
      <c r="K138" s="3"/>
      <c r="L138" s="1"/>
    </row>
    <row r="139" spans="4:12" x14ac:dyDescent="0.2">
      <c r="D139" s="6"/>
      <c r="E139" s="6"/>
      <c r="F139" s="6"/>
      <c r="G139" s="3"/>
      <c r="K139" s="3"/>
      <c r="L139" s="1"/>
    </row>
    <row r="140" spans="4:12" x14ac:dyDescent="0.2">
      <c r="D140" s="6"/>
      <c r="E140" s="6"/>
      <c r="F140" s="6"/>
      <c r="G140" s="3"/>
      <c r="K140" s="3"/>
      <c r="L140" s="1"/>
    </row>
    <row r="141" spans="4:12" x14ac:dyDescent="0.2">
      <c r="D141" s="6"/>
      <c r="E141" s="6"/>
      <c r="F141" s="6"/>
      <c r="G141" s="3"/>
      <c r="K141" s="3"/>
      <c r="L141" s="1"/>
    </row>
    <row r="142" spans="4:12" x14ac:dyDescent="0.2">
      <c r="D142" s="6"/>
      <c r="E142" s="6"/>
      <c r="F142" s="6"/>
      <c r="G142" s="3"/>
      <c r="K142" s="3"/>
      <c r="L142" s="1"/>
    </row>
    <row r="143" spans="4:12" x14ac:dyDescent="0.2">
      <c r="D143" s="6"/>
      <c r="E143" s="6"/>
      <c r="F143" s="6"/>
      <c r="G143" s="3"/>
      <c r="K143" s="3"/>
      <c r="L143" s="1"/>
    </row>
    <row r="144" spans="4:12" x14ac:dyDescent="0.2">
      <c r="D144" s="6"/>
      <c r="E144" s="6"/>
      <c r="F144" s="6"/>
      <c r="G144" s="3"/>
      <c r="K144" s="3"/>
      <c r="L144" s="1"/>
    </row>
    <row r="145" spans="4:12" x14ac:dyDescent="0.2">
      <c r="D145" s="6"/>
      <c r="E145" s="6"/>
      <c r="F145" s="6"/>
      <c r="G145" s="3"/>
      <c r="K145" s="3"/>
      <c r="L145" s="1"/>
    </row>
    <row r="146" spans="4:12" x14ac:dyDescent="0.2">
      <c r="D146" s="6"/>
      <c r="E146" s="6"/>
      <c r="F146" s="6"/>
      <c r="G146" s="3"/>
      <c r="K146" s="3"/>
      <c r="L146" s="1"/>
    </row>
    <row r="147" spans="4:12" x14ac:dyDescent="0.2">
      <c r="D147" s="6"/>
      <c r="E147" s="6"/>
      <c r="F147" s="6"/>
      <c r="G147" s="3"/>
      <c r="K147" s="3"/>
      <c r="L147" s="1"/>
    </row>
    <row r="148" spans="4:12" x14ac:dyDescent="0.2">
      <c r="D148" s="6"/>
      <c r="E148" s="6"/>
      <c r="F148" s="6"/>
      <c r="G148" s="3"/>
      <c r="K148" s="3"/>
      <c r="L148" s="1"/>
    </row>
    <row r="149" spans="4:12" x14ac:dyDescent="0.2">
      <c r="D149" s="6"/>
      <c r="E149" s="6"/>
      <c r="F149" s="6"/>
      <c r="G149" s="3"/>
      <c r="K149" s="3"/>
      <c r="L149" s="1"/>
    </row>
    <row r="150" spans="4:12" x14ac:dyDescent="0.2">
      <c r="D150" s="6"/>
      <c r="E150" s="6"/>
      <c r="F150" s="6"/>
      <c r="G150" s="3"/>
      <c r="K150" s="3"/>
      <c r="L150" s="1"/>
    </row>
    <row r="151" spans="4:12" x14ac:dyDescent="0.2">
      <c r="D151" s="6"/>
      <c r="E151" s="6"/>
      <c r="F151" s="6"/>
      <c r="G151" s="3"/>
      <c r="K151" s="3"/>
      <c r="L151" s="1"/>
    </row>
    <row r="152" spans="4:12" x14ac:dyDescent="0.2">
      <c r="D152" s="6"/>
      <c r="E152" s="6"/>
      <c r="F152" s="6"/>
      <c r="G152" s="3"/>
      <c r="K152" s="3"/>
      <c r="L152" s="1"/>
    </row>
    <row r="153" spans="4:12" x14ac:dyDescent="0.2">
      <c r="D153" s="6"/>
      <c r="E153" s="6"/>
      <c r="F153" s="6"/>
      <c r="G153" s="3"/>
      <c r="K153" s="3"/>
      <c r="L153" s="1"/>
    </row>
    <row r="154" spans="4:12" x14ac:dyDescent="0.2">
      <c r="D154" s="6"/>
      <c r="E154" s="6"/>
      <c r="F154" s="6"/>
      <c r="G154" s="3"/>
      <c r="K154" s="3"/>
      <c r="L154" s="1"/>
    </row>
    <row r="155" spans="4:12" x14ac:dyDescent="0.2">
      <c r="D155" s="6"/>
      <c r="E155" s="6"/>
      <c r="F155" s="6"/>
      <c r="G155" s="3"/>
      <c r="K155" s="3"/>
      <c r="L155" s="1"/>
    </row>
    <row r="156" spans="4:12" x14ac:dyDescent="0.2">
      <c r="D156" s="6"/>
      <c r="E156" s="6"/>
      <c r="F156" s="6"/>
      <c r="G156" s="3"/>
      <c r="K156" s="3"/>
      <c r="L156" s="1"/>
    </row>
    <row r="157" spans="4:12" x14ac:dyDescent="0.2">
      <c r="D157" s="6"/>
      <c r="E157" s="6"/>
      <c r="F157" s="6"/>
      <c r="G157" s="3"/>
      <c r="K157" s="3"/>
      <c r="L157" s="1"/>
    </row>
    <row r="158" spans="4:12" x14ac:dyDescent="0.2">
      <c r="D158" s="6"/>
      <c r="E158" s="6"/>
      <c r="F158" s="6"/>
      <c r="G158" s="3"/>
      <c r="K158" s="3"/>
      <c r="L158" s="1"/>
    </row>
    <row r="159" spans="4:12" x14ac:dyDescent="0.2">
      <c r="D159" s="6"/>
      <c r="E159" s="6"/>
      <c r="F159" s="6"/>
      <c r="G159" s="3"/>
      <c r="K159" s="3"/>
      <c r="L159" s="1"/>
    </row>
    <row r="160" spans="4:12" x14ac:dyDescent="0.2">
      <c r="D160" s="6"/>
      <c r="E160" s="6"/>
      <c r="F160" s="6"/>
      <c r="G160" s="3"/>
      <c r="K160" s="3"/>
      <c r="L160" s="1"/>
    </row>
    <row r="161" spans="4:12" x14ac:dyDescent="0.2">
      <c r="D161" s="6"/>
      <c r="E161" s="6"/>
      <c r="F161" s="6"/>
      <c r="G161" s="3"/>
      <c r="K161" s="3"/>
      <c r="L161" s="1"/>
    </row>
    <row r="162" spans="4:12" x14ac:dyDescent="0.2">
      <c r="D162" s="6"/>
      <c r="E162" s="6"/>
      <c r="F162" s="6"/>
      <c r="G162" s="3"/>
      <c r="K162" s="3"/>
      <c r="L162" s="1"/>
    </row>
    <row r="163" spans="4:12" x14ac:dyDescent="0.2">
      <c r="D163" s="6"/>
      <c r="E163" s="6"/>
      <c r="F163" s="6"/>
      <c r="G163" s="3"/>
      <c r="K163" s="3"/>
      <c r="L163" s="1"/>
    </row>
    <row r="164" spans="4:12" x14ac:dyDescent="0.2">
      <c r="D164" s="6"/>
      <c r="E164" s="6"/>
      <c r="F164" s="6"/>
      <c r="G164" s="3"/>
      <c r="K164" s="3"/>
      <c r="L164" s="1"/>
    </row>
    <row r="165" spans="4:12" x14ac:dyDescent="0.2">
      <c r="D165" s="6"/>
      <c r="E165" s="6"/>
      <c r="F165" s="6"/>
      <c r="G165" s="3"/>
      <c r="K165" s="3"/>
      <c r="L165" s="1"/>
    </row>
    <row r="166" spans="4:12" x14ac:dyDescent="0.2">
      <c r="D166" s="6"/>
      <c r="E166" s="6"/>
      <c r="F166" s="6"/>
      <c r="G166" s="3"/>
      <c r="K166" s="3"/>
      <c r="L166" s="1"/>
    </row>
    <row r="167" spans="4:12" x14ac:dyDescent="0.2">
      <c r="D167" s="6"/>
      <c r="E167" s="6"/>
      <c r="F167" s="6"/>
      <c r="G167" s="3"/>
      <c r="K167" s="3"/>
      <c r="L167" s="1"/>
    </row>
    <row r="168" spans="4:12" x14ac:dyDescent="0.2">
      <c r="D168" s="6"/>
      <c r="E168" s="6"/>
      <c r="F168" s="6"/>
      <c r="G168" s="3"/>
      <c r="K168" s="3"/>
      <c r="L168" s="1"/>
    </row>
    <row r="169" spans="4:12" x14ac:dyDescent="0.2">
      <c r="D169" s="6"/>
      <c r="E169" s="6"/>
      <c r="F169" s="6"/>
      <c r="G169" s="3"/>
      <c r="K169" s="3"/>
      <c r="L169" s="1"/>
    </row>
    <row r="170" spans="4:12" x14ac:dyDescent="0.2">
      <c r="D170" s="6"/>
      <c r="E170" s="6"/>
      <c r="F170" s="6"/>
      <c r="G170" s="3"/>
      <c r="K170" s="3"/>
      <c r="L170" s="1"/>
    </row>
    <row r="171" spans="4:12" x14ac:dyDescent="0.2">
      <c r="D171" s="6"/>
      <c r="E171" s="6"/>
      <c r="F171" s="6"/>
      <c r="G171" s="3"/>
      <c r="K171" s="3"/>
      <c r="L171" s="1"/>
    </row>
    <row r="172" spans="4:12" x14ac:dyDescent="0.2">
      <c r="D172" s="6"/>
      <c r="E172" s="6"/>
      <c r="F172" s="6"/>
      <c r="G172" s="3"/>
      <c r="K172" s="3"/>
      <c r="L172" s="1"/>
    </row>
    <row r="173" spans="4:12" x14ac:dyDescent="0.2">
      <c r="D173" s="6"/>
      <c r="E173" s="6"/>
      <c r="F173" s="6"/>
      <c r="G173" s="3"/>
      <c r="K173" s="3"/>
      <c r="L173" s="1"/>
    </row>
    <row r="174" spans="4:12" x14ac:dyDescent="0.2">
      <c r="D174" s="6"/>
      <c r="E174" s="6"/>
      <c r="F174" s="6"/>
      <c r="G174" s="3"/>
      <c r="K174" s="3"/>
      <c r="L174" s="1"/>
    </row>
    <row r="175" spans="4:12" x14ac:dyDescent="0.2">
      <c r="D175" s="6"/>
      <c r="E175" s="6"/>
      <c r="F175" s="6"/>
      <c r="G175" s="3"/>
      <c r="K175" s="3"/>
      <c r="L175" s="1"/>
    </row>
    <row r="176" spans="4:12" x14ac:dyDescent="0.2">
      <c r="D176" s="6"/>
      <c r="E176" s="6"/>
      <c r="F176" s="6"/>
      <c r="G176" s="3"/>
      <c r="K176" s="3"/>
      <c r="L176" s="1"/>
    </row>
    <row r="177" spans="4:12" x14ac:dyDescent="0.2">
      <c r="D177" s="6"/>
      <c r="E177" s="6"/>
      <c r="F177" s="6"/>
      <c r="G177" s="3"/>
      <c r="K177" s="3"/>
      <c r="L177" s="1"/>
    </row>
    <row r="178" spans="4:12" x14ac:dyDescent="0.2">
      <c r="D178" s="6"/>
      <c r="E178" s="6"/>
      <c r="F178" s="6"/>
      <c r="G178" s="3"/>
      <c r="K178" s="3"/>
      <c r="L178" s="1"/>
    </row>
    <row r="179" spans="4:12" x14ac:dyDescent="0.2">
      <c r="D179" s="6"/>
      <c r="E179" s="6"/>
      <c r="F179" s="6"/>
      <c r="G179" s="3"/>
      <c r="K179" s="3"/>
      <c r="L179" s="1"/>
    </row>
    <row r="180" spans="4:12" x14ac:dyDescent="0.2">
      <c r="D180" s="6"/>
      <c r="E180" s="6"/>
      <c r="F180" s="6"/>
      <c r="G180" s="3"/>
      <c r="K180" s="3"/>
      <c r="L180" s="1"/>
    </row>
    <row r="181" spans="4:12" x14ac:dyDescent="0.2">
      <c r="D181" s="6"/>
      <c r="E181" s="6"/>
      <c r="F181" s="6"/>
      <c r="G181" s="3"/>
      <c r="K181" s="3"/>
      <c r="L181" s="1"/>
    </row>
    <row r="182" spans="4:12" x14ac:dyDescent="0.2">
      <c r="D182" s="6"/>
      <c r="E182" s="6"/>
      <c r="F182" s="6"/>
      <c r="G182" s="3"/>
      <c r="K182" s="3"/>
      <c r="L182" s="1"/>
    </row>
    <row r="183" spans="4:12" x14ac:dyDescent="0.2">
      <c r="D183" s="6"/>
      <c r="E183" s="6"/>
      <c r="F183" s="6"/>
      <c r="G183" s="3"/>
      <c r="K183" s="3"/>
      <c r="L183" s="1"/>
    </row>
    <row r="184" spans="4:12" x14ac:dyDescent="0.2">
      <c r="D184" s="6"/>
      <c r="E184" s="6"/>
      <c r="F184" s="6"/>
      <c r="G184" s="3"/>
      <c r="K184" s="3"/>
      <c r="L184" s="1"/>
    </row>
    <row r="185" spans="4:12" x14ac:dyDescent="0.2">
      <c r="D185" s="6"/>
      <c r="E185" s="6"/>
      <c r="F185" s="6"/>
      <c r="G185" s="3"/>
      <c r="K185" s="3"/>
      <c r="L185" s="1"/>
    </row>
    <row r="186" spans="4:12" x14ac:dyDescent="0.2">
      <c r="D186" s="6"/>
      <c r="E186" s="6"/>
      <c r="F186" s="6"/>
      <c r="G186" s="3"/>
      <c r="K186" s="3"/>
      <c r="L186" s="1"/>
    </row>
    <row r="187" spans="4:12" x14ac:dyDescent="0.2">
      <c r="D187" s="6"/>
      <c r="E187" s="6"/>
      <c r="F187" s="6"/>
      <c r="G187" s="3"/>
      <c r="K187" s="3"/>
      <c r="L187" s="1"/>
    </row>
    <row r="188" spans="4:12" x14ac:dyDescent="0.2">
      <c r="D188" s="6"/>
      <c r="E188" s="6"/>
      <c r="F188" s="6"/>
      <c r="G188" s="3"/>
      <c r="K188" s="3"/>
      <c r="L188" s="1"/>
    </row>
    <row r="189" spans="4:12" x14ac:dyDescent="0.2">
      <c r="D189" s="6"/>
      <c r="E189" s="6"/>
      <c r="F189" s="6"/>
      <c r="G189" s="3"/>
      <c r="K189" s="3"/>
      <c r="L189" s="1"/>
    </row>
    <row r="190" spans="4:12" x14ac:dyDescent="0.2">
      <c r="D190" s="6"/>
      <c r="E190" s="6"/>
      <c r="F190" s="6"/>
      <c r="G190" s="3"/>
      <c r="K190" s="3"/>
      <c r="L190" s="1"/>
    </row>
    <row r="191" spans="4:12" x14ac:dyDescent="0.2">
      <c r="D191" s="6"/>
      <c r="E191" s="6"/>
      <c r="F191" s="6"/>
      <c r="G191" s="3"/>
      <c r="K191" s="3"/>
      <c r="L191" s="1"/>
    </row>
    <row r="192" spans="4:12" x14ac:dyDescent="0.2">
      <c r="D192" s="6"/>
      <c r="E192" s="6"/>
      <c r="F192" s="6"/>
      <c r="G192" s="3"/>
      <c r="K192" s="3"/>
      <c r="L192" s="1"/>
    </row>
    <row r="193" spans="4:12" x14ac:dyDescent="0.2">
      <c r="D193" s="6"/>
      <c r="E193" s="6"/>
      <c r="F193" s="6"/>
      <c r="G193" s="3"/>
      <c r="K193" s="3"/>
      <c r="L193" s="1"/>
    </row>
    <row r="194" spans="4:12" x14ac:dyDescent="0.2">
      <c r="D194" s="6"/>
      <c r="E194" s="6"/>
      <c r="F194" s="6"/>
      <c r="G194" s="3"/>
      <c r="K194" s="3"/>
      <c r="L194" s="1"/>
    </row>
    <row r="195" spans="4:12" x14ac:dyDescent="0.2">
      <c r="D195" s="6"/>
      <c r="E195" s="6"/>
      <c r="F195" s="6"/>
      <c r="G195" s="3"/>
      <c r="K195" s="3"/>
      <c r="L195" s="1"/>
    </row>
    <row r="196" spans="4:12" x14ac:dyDescent="0.2">
      <c r="D196" s="6"/>
      <c r="E196" s="6"/>
      <c r="F196" s="6"/>
      <c r="G196" s="3"/>
      <c r="K196" s="3"/>
      <c r="L196" s="1"/>
    </row>
    <row r="197" spans="4:12" x14ac:dyDescent="0.2">
      <c r="D197" s="6"/>
      <c r="E197" s="6"/>
      <c r="F197" s="6"/>
      <c r="G197" s="3"/>
      <c r="K197" s="3"/>
      <c r="L197" s="1"/>
    </row>
    <row r="198" spans="4:12" x14ac:dyDescent="0.2">
      <c r="D198" s="6"/>
      <c r="E198" s="6"/>
      <c r="F198" s="6"/>
      <c r="G198" s="3"/>
      <c r="K198" s="3"/>
      <c r="L198" s="1"/>
    </row>
    <row r="199" spans="4:12" x14ac:dyDescent="0.2">
      <c r="D199" s="6"/>
      <c r="E199" s="6"/>
      <c r="F199" s="6"/>
      <c r="G199" s="3"/>
      <c r="K199" s="3"/>
      <c r="L199" s="1"/>
    </row>
    <row r="200" spans="4:12" x14ac:dyDescent="0.2">
      <c r="D200" s="6"/>
      <c r="E200" s="6"/>
      <c r="F200" s="6"/>
      <c r="G200" s="3"/>
      <c r="K200" s="3"/>
      <c r="L200" s="1"/>
    </row>
    <row r="201" spans="4:12" x14ac:dyDescent="0.2">
      <c r="D201" s="6"/>
      <c r="E201" s="6"/>
      <c r="F201" s="6"/>
      <c r="G201" s="3"/>
      <c r="K201" s="3"/>
      <c r="L201" s="1"/>
    </row>
    <row r="202" spans="4:12" x14ac:dyDescent="0.2">
      <c r="D202" s="6"/>
      <c r="E202" s="6"/>
      <c r="F202" s="6"/>
      <c r="G202" s="3"/>
      <c r="K202" s="3"/>
      <c r="L202" s="1"/>
    </row>
    <row r="203" spans="4:12" x14ac:dyDescent="0.2">
      <c r="D203" s="6"/>
      <c r="E203" s="6"/>
      <c r="F203" s="6"/>
      <c r="G203" s="3"/>
      <c r="K203" s="3"/>
      <c r="L203" s="1"/>
    </row>
    <row r="204" spans="4:12" x14ac:dyDescent="0.2">
      <c r="D204" s="6"/>
      <c r="E204" s="6"/>
      <c r="F204" s="6"/>
      <c r="G204" s="3"/>
      <c r="K204" s="3"/>
      <c r="L204" s="1"/>
    </row>
    <row r="205" spans="4:12" x14ac:dyDescent="0.2">
      <c r="D205" s="6"/>
      <c r="E205" s="6"/>
      <c r="F205" s="6"/>
      <c r="G205" s="3"/>
      <c r="K205" s="3"/>
      <c r="L205" s="1"/>
    </row>
    <row r="206" spans="4:12" x14ac:dyDescent="0.2">
      <c r="D206" s="6"/>
      <c r="E206" s="6"/>
      <c r="F206" s="6"/>
      <c r="G206" s="3"/>
      <c r="K206" s="3"/>
      <c r="L206" s="1"/>
    </row>
    <row r="207" spans="4:12" x14ac:dyDescent="0.2">
      <c r="D207" s="6"/>
      <c r="E207" s="6"/>
      <c r="F207" s="6"/>
      <c r="G207" s="3"/>
      <c r="K207" s="3"/>
      <c r="L207" s="1"/>
    </row>
    <row r="208" spans="4:12" x14ac:dyDescent="0.2">
      <c r="D208" s="6"/>
      <c r="E208" s="6"/>
      <c r="F208" s="6"/>
      <c r="G208" s="3"/>
      <c r="K208" s="3"/>
      <c r="L208" s="1"/>
    </row>
    <row r="209" spans="4:12" x14ac:dyDescent="0.2">
      <c r="D209" s="6"/>
      <c r="E209" s="6"/>
      <c r="F209" s="6"/>
      <c r="G209" s="3"/>
      <c r="K209" s="3"/>
      <c r="L209" s="1"/>
    </row>
    <row r="210" spans="4:12" x14ac:dyDescent="0.2">
      <c r="D210" s="6"/>
      <c r="E210" s="6"/>
      <c r="F210" s="6"/>
      <c r="G210" s="3"/>
      <c r="K210" s="3"/>
      <c r="L210" s="1"/>
    </row>
    <row r="211" spans="4:12" x14ac:dyDescent="0.2">
      <c r="D211" s="6"/>
      <c r="E211" s="6"/>
      <c r="F211" s="6"/>
      <c r="G211" s="3"/>
      <c r="K211" s="3"/>
      <c r="L211" s="1"/>
    </row>
    <row r="212" spans="4:12" x14ac:dyDescent="0.2">
      <c r="D212" s="6"/>
      <c r="E212" s="6"/>
      <c r="F212" s="6"/>
      <c r="G212" s="3"/>
      <c r="K212" s="3"/>
      <c r="L212" s="1"/>
    </row>
    <row r="213" spans="4:12" x14ac:dyDescent="0.2">
      <c r="D213" s="6"/>
      <c r="E213" s="6"/>
      <c r="F213" s="6"/>
      <c r="G213" s="3"/>
      <c r="K213" s="3"/>
      <c r="L213" s="1"/>
    </row>
    <row r="214" spans="4:12" x14ac:dyDescent="0.2">
      <c r="D214" s="6"/>
      <c r="E214" s="6"/>
      <c r="F214" s="6"/>
      <c r="G214" s="3"/>
      <c r="K214" s="3"/>
      <c r="L214" s="1"/>
    </row>
    <row r="215" spans="4:12" x14ac:dyDescent="0.2">
      <c r="D215" s="6"/>
      <c r="E215" s="6"/>
      <c r="F215" s="6"/>
      <c r="G215" s="3"/>
      <c r="K215" s="3"/>
      <c r="L215" s="1"/>
    </row>
    <row r="216" spans="4:12" x14ac:dyDescent="0.2">
      <c r="D216" s="6"/>
      <c r="E216" s="6"/>
      <c r="F216" s="6"/>
      <c r="G216" s="3"/>
      <c r="K216" s="3"/>
      <c r="L216" s="1"/>
    </row>
    <row r="217" spans="4:12" x14ac:dyDescent="0.2">
      <c r="D217" s="6"/>
      <c r="E217" s="6"/>
      <c r="F217" s="6"/>
      <c r="G217" s="3"/>
      <c r="K217" s="3"/>
      <c r="L217" s="1"/>
    </row>
    <row r="218" spans="4:12" x14ac:dyDescent="0.2">
      <c r="D218" s="6"/>
      <c r="E218" s="6"/>
      <c r="F218" s="6"/>
      <c r="G218" s="3"/>
      <c r="K218" s="3"/>
      <c r="L218" s="1"/>
    </row>
    <row r="219" spans="4:12" x14ac:dyDescent="0.2">
      <c r="D219" s="6"/>
      <c r="E219" s="6"/>
      <c r="F219" s="6"/>
      <c r="G219" s="3"/>
      <c r="K219" s="3"/>
      <c r="L219" s="1"/>
    </row>
    <row r="220" spans="4:12" x14ac:dyDescent="0.2">
      <c r="D220" s="6"/>
      <c r="E220" s="6"/>
      <c r="F220" s="6"/>
      <c r="G220" s="3"/>
      <c r="K220" s="3"/>
      <c r="L220" s="1"/>
    </row>
    <row r="221" spans="4:12" x14ac:dyDescent="0.2">
      <c r="D221" s="6"/>
      <c r="E221" s="6"/>
      <c r="F221" s="6"/>
      <c r="G221" s="3"/>
      <c r="K221" s="3"/>
      <c r="L221" s="1"/>
    </row>
    <row r="222" spans="4:12" x14ac:dyDescent="0.2">
      <c r="D222" s="6"/>
      <c r="E222" s="6"/>
      <c r="F222" s="6"/>
      <c r="G222" s="3"/>
      <c r="K222" s="3"/>
      <c r="L222" s="1"/>
    </row>
    <row r="223" spans="4:12" x14ac:dyDescent="0.2">
      <c r="D223" s="6"/>
      <c r="E223" s="6"/>
      <c r="F223" s="6"/>
      <c r="G223" s="3"/>
      <c r="K223" s="3"/>
      <c r="L223" s="1"/>
    </row>
    <row r="224" spans="4:12" x14ac:dyDescent="0.2">
      <c r="D224" s="6"/>
      <c r="E224" s="6"/>
      <c r="F224" s="6"/>
      <c r="G224" s="3"/>
      <c r="K224" s="3"/>
      <c r="L224" s="1"/>
    </row>
    <row r="225" spans="4:12" x14ac:dyDescent="0.2">
      <c r="D225" s="6"/>
      <c r="E225" s="6"/>
      <c r="F225" s="6"/>
      <c r="G225" s="3"/>
      <c r="K225" s="3"/>
      <c r="L225" s="1"/>
    </row>
    <row r="226" spans="4:12" x14ac:dyDescent="0.2">
      <c r="D226" s="6"/>
      <c r="E226" s="6"/>
      <c r="F226" s="6"/>
      <c r="G226" s="3"/>
      <c r="K226" s="3"/>
      <c r="L226" s="1"/>
    </row>
    <row r="227" spans="4:12" x14ac:dyDescent="0.2">
      <c r="D227" s="6"/>
      <c r="E227" s="6"/>
      <c r="F227" s="6"/>
      <c r="G227" s="3"/>
      <c r="K227" s="3"/>
      <c r="L227" s="1"/>
    </row>
    <row r="228" spans="4:12" x14ac:dyDescent="0.2">
      <c r="D228" s="6"/>
      <c r="E228" s="6"/>
      <c r="F228" s="6"/>
      <c r="G228" s="3"/>
      <c r="K228" s="3"/>
      <c r="L228" s="1"/>
    </row>
    <row r="229" spans="4:12" x14ac:dyDescent="0.2">
      <c r="D229" s="6"/>
      <c r="E229" s="6"/>
      <c r="F229" s="6"/>
      <c r="G229" s="3"/>
      <c r="K229" s="3"/>
      <c r="L229" s="1"/>
    </row>
    <row r="230" spans="4:12" x14ac:dyDescent="0.2">
      <c r="D230" s="6"/>
      <c r="E230" s="6"/>
      <c r="F230" s="6"/>
      <c r="G230" s="3"/>
      <c r="K230" s="3"/>
      <c r="L230" s="1"/>
    </row>
    <row r="231" spans="4:12" x14ac:dyDescent="0.2">
      <c r="D231" s="6"/>
      <c r="E231" s="6"/>
      <c r="F231" s="6"/>
      <c r="G231" s="3"/>
      <c r="K231" s="3"/>
      <c r="L231" s="1"/>
    </row>
    <row r="232" spans="4:12" x14ac:dyDescent="0.2">
      <c r="D232" s="6"/>
      <c r="E232" s="6"/>
      <c r="F232" s="6"/>
      <c r="G232" s="3"/>
      <c r="K232" s="3"/>
      <c r="L232" s="1"/>
    </row>
    <row r="233" spans="4:12" x14ac:dyDescent="0.2">
      <c r="D233" s="6"/>
      <c r="E233" s="6"/>
      <c r="F233" s="6"/>
      <c r="G233" s="3"/>
      <c r="K233" s="3"/>
      <c r="L233" s="1"/>
    </row>
    <row r="234" spans="4:12" x14ac:dyDescent="0.2">
      <c r="D234" s="6"/>
      <c r="E234" s="6"/>
      <c r="F234" s="6"/>
      <c r="G234" s="3"/>
      <c r="K234" s="3"/>
      <c r="L234" s="1"/>
    </row>
    <row r="235" spans="4:12" x14ac:dyDescent="0.2">
      <c r="D235" s="6"/>
      <c r="E235" s="6"/>
      <c r="F235" s="6"/>
      <c r="G235" s="3"/>
      <c r="K235" s="3"/>
      <c r="L235" s="1"/>
    </row>
    <row r="236" spans="4:12" x14ac:dyDescent="0.2">
      <c r="D236" s="6"/>
      <c r="E236" s="6"/>
      <c r="F236" s="6"/>
      <c r="G236" s="3"/>
      <c r="K236" s="3"/>
      <c r="L236" s="1"/>
    </row>
    <row r="237" spans="4:12" x14ac:dyDescent="0.2">
      <c r="D237" s="6"/>
      <c r="E237" s="6"/>
      <c r="F237" s="6"/>
      <c r="G237" s="3"/>
      <c r="K237" s="3"/>
      <c r="L237" s="1"/>
    </row>
    <row r="238" spans="4:12" x14ac:dyDescent="0.2">
      <c r="D238" s="6"/>
      <c r="E238" s="6"/>
      <c r="F238" s="6"/>
      <c r="G238" s="3"/>
      <c r="K238" s="3"/>
      <c r="L238" s="1"/>
    </row>
    <row r="239" spans="4:12" x14ac:dyDescent="0.2">
      <c r="D239" s="6"/>
      <c r="E239" s="6"/>
      <c r="F239" s="6"/>
      <c r="G239" s="3"/>
      <c r="K239" s="3"/>
      <c r="L239" s="1"/>
    </row>
    <row r="240" spans="4:12" x14ac:dyDescent="0.2">
      <c r="D240" s="6"/>
      <c r="E240" s="6"/>
      <c r="F240" s="6"/>
      <c r="G240" s="3"/>
      <c r="K240" s="3"/>
      <c r="L240" s="1"/>
    </row>
    <row r="241" spans="4:12" x14ac:dyDescent="0.2">
      <c r="D241" s="6"/>
      <c r="E241" s="6"/>
      <c r="F241" s="6"/>
      <c r="G241" s="3"/>
      <c r="K241" s="3"/>
      <c r="L241" s="1"/>
    </row>
    <row r="242" spans="4:12" x14ac:dyDescent="0.2">
      <c r="D242" s="6"/>
      <c r="E242" s="6"/>
      <c r="F242" s="6"/>
      <c r="G242" s="3"/>
      <c r="K242" s="3"/>
      <c r="L242" s="1"/>
    </row>
    <row r="243" spans="4:12" x14ac:dyDescent="0.2">
      <c r="D243" s="6"/>
      <c r="E243" s="6"/>
      <c r="F243" s="6"/>
      <c r="G243" s="3"/>
      <c r="K243" s="3"/>
      <c r="L243" s="1"/>
    </row>
    <row r="244" spans="4:12" x14ac:dyDescent="0.2">
      <c r="D244" s="6"/>
      <c r="E244" s="6"/>
      <c r="F244" s="6"/>
      <c r="G244" s="3"/>
      <c r="K244" s="3"/>
      <c r="L244" s="1"/>
    </row>
    <row r="245" spans="4:12" x14ac:dyDescent="0.2">
      <c r="D245" s="6"/>
      <c r="E245" s="6"/>
      <c r="F245" s="6"/>
      <c r="G245" s="3"/>
      <c r="K245" s="3"/>
      <c r="L245" s="1"/>
    </row>
    <row r="246" spans="4:12" x14ac:dyDescent="0.2">
      <c r="D246" s="6"/>
      <c r="E246" s="6"/>
      <c r="F246" s="6"/>
      <c r="G246" s="3"/>
      <c r="K246" s="3"/>
      <c r="L246" s="1"/>
    </row>
    <row r="247" spans="4:12" x14ac:dyDescent="0.2">
      <c r="D247" s="6"/>
      <c r="E247" s="6"/>
      <c r="F247" s="6"/>
      <c r="G247" s="3"/>
      <c r="K247" s="3"/>
      <c r="L247" s="1"/>
    </row>
    <row r="248" spans="4:12" x14ac:dyDescent="0.2">
      <c r="D248" s="6"/>
      <c r="E248" s="6"/>
      <c r="F248" s="6"/>
      <c r="G248" s="3"/>
      <c r="K248" s="3"/>
      <c r="L248" s="1"/>
    </row>
    <row r="249" spans="4:12" x14ac:dyDescent="0.2">
      <c r="D249" s="6"/>
      <c r="E249" s="6"/>
      <c r="F249" s="6"/>
      <c r="G249" s="3"/>
      <c r="K249" s="3"/>
      <c r="L249" s="1"/>
    </row>
    <row r="250" spans="4:12" x14ac:dyDescent="0.2">
      <c r="D250" s="6"/>
      <c r="E250" s="6"/>
      <c r="F250" s="6"/>
      <c r="G250" s="3"/>
      <c r="K250" s="3"/>
      <c r="L250" s="1"/>
    </row>
    <row r="251" spans="4:12" x14ac:dyDescent="0.2">
      <c r="D251" s="6"/>
      <c r="E251" s="6"/>
      <c r="F251" s="6"/>
      <c r="G251" s="3"/>
      <c r="K251" s="3"/>
      <c r="L251" s="1"/>
    </row>
    <row r="252" spans="4:12" x14ac:dyDescent="0.2">
      <c r="D252" s="6"/>
      <c r="E252" s="6"/>
      <c r="F252" s="6"/>
      <c r="G252" s="3"/>
      <c r="K252" s="3"/>
      <c r="L252" s="1"/>
    </row>
    <row r="253" spans="4:12" x14ac:dyDescent="0.2">
      <c r="D253" s="6"/>
      <c r="E253" s="6"/>
      <c r="F253" s="6"/>
      <c r="G253" s="3"/>
      <c r="K253" s="3"/>
      <c r="L253" s="1"/>
    </row>
    <row r="254" spans="4:12" x14ac:dyDescent="0.2">
      <c r="D254" s="6"/>
      <c r="E254" s="6"/>
      <c r="F254" s="6"/>
      <c r="G254" s="3"/>
      <c r="K254" s="3"/>
      <c r="L254" s="1"/>
    </row>
    <row r="255" spans="4:12" x14ac:dyDescent="0.2">
      <c r="D255" s="6"/>
      <c r="E255" s="6"/>
      <c r="F255" s="6"/>
      <c r="G255" s="3"/>
      <c r="K255" s="3"/>
      <c r="L255" s="1"/>
    </row>
    <row r="256" spans="4:12" x14ac:dyDescent="0.2">
      <c r="D256" s="6"/>
      <c r="E256" s="6"/>
      <c r="F256" s="6"/>
      <c r="G256" s="3"/>
      <c r="K256" s="3"/>
      <c r="L256" s="1"/>
    </row>
    <row r="257" spans="4:12" x14ac:dyDescent="0.2">
      <c r="D257" s="6"/>
      <c r="E257" s="6"/>
      <c r="F257" s="6"/>
      <c r="G257" s="3"/>
      <c r="K257" s="3"/>
      <c r="L257" s="1"/>
    </row>
    <row r="258" spans="4:12" x14ac:dyDescent="0.2">
      <c r="D258" s="6"/>
      <c r="E258" s="6"/>
      <c r="F258" s="6"/>
      <c r="G258" s="3"/>
      <c r="K258" s="3"/>
      <c r="L258" s="1"/>
    </row>
    <row r="259" spans="4:12" x14ac:dyDescent="0.2">
      <c r="D259" s="6"/>
      <c r="E259" s="6"/>
      <c r="F259" s="6"/>
      <c r="G259" s="3"/>
      <c r="K259" s="3"/>
      <c r="L259" s="1"/>
    </row>
    <row r="260" spans="4:12" x14ac:dyDescent="0.2">
      <c r="D260" s="6"/>
      <c r="E260" s="6"/>
      <c r="F260" s="6"/>
      <c r="G260" s="3"/>
      <c r="K260" s="3"/>
      <c r="L260" s="1"/>
    </row>
    <row r="261" spans="4:12" x14ac:dyDescent="0.2">
      <c r="D261" s="6"/>
      <c r="E261" s="6"/>
      <c r="F261" s="6"/>
      <c r="G261" s="3"/>
      <c r="K261" s="3"/>
      <c r="L261" s="1"/>
    </row>
    <row r="262" spans="4:12" x14ac:dyDescent="0.2">
      <c r="D262" s="6"/>
      <c r="E262" s="6"/>
      <c r="F262" s="6"/>
      <c r="G262" s="3"/>
      <c r="K262" s="3"/>
      <c r="L262" s="1"/>
    </row>
    <row r="263" spans="4:12" x14ac:dyDescent="0.2">
      <c r="D263" s="6"/>
      <c r="E263" s="6"/>
      <c r="F263" s="6"/>
      <c r="G263" s="3"/>
      <c r="K263" s="3"/>
      <c r="L263" s="1"/>
    </row>
    <row r="264" spans="4:12" x14ac:dyDescent="0.2">
      <c r="D264" s="6"/>
      <c r="E264" s="6"/>
      <c r="F264" s="6"/>
      <c r="G264" s="3"/>
      <c r="K264" s="3"/>
      <c r="L264" s="1"/>
    </row>
    <row r="265" spans="4:12" x14ac:dyDescent="0.2">
      <c r="D265" s="6"/>
      <c r="E265" s="6"/>
      <c r="F265" s="6"/>
      <c r="G265" s="3"/>
      <c r="K265" s="3"/>
      <c r="L265" s="1"/>
    </row>
    <row r="266" spans="4:12" x14ac:dyDescent="0.2">
      <c r="D266" s="6"/>
      <c r="E266" s="6"/>
      <c r="F266" s="6"/>
      <c r="G266" s="3"/>
      <c r="K266" s="3"/>
      <c r="L266" s="1"/>
    </row>
    <row r="267" spans="4:12" x14ac:dyDescent="0.2">
      <c r="D267" s="6"/>
      <c r="E267" s="6"/>
      <c r="F267" s="6"/>
      <c r="G267" s="3"/>
      <c r="K267" s="3"/>
      <c r="L267" s="1"/>
    </row>
    <row r="268" spans="4:12" x14ac:dyDescent="0.2">
      <c r="D268" s="6"/>
      <c r="E268" s="6"/>
      <c r="F268" s="6"/>
      <c r="G268" s="3"/>
      <c r="K268" s="3"/>
      <c r="L268" s="1"/>
    </row>
    <row r="269" spans="4:12" x14ac:dyDescent="0.2">
      <c r="D269" s="6"/>
      <c r="E269" s="6"/>
      <c r="F269" s="6"/>
      <c r="G269" s="3"/>
      <c r="K269" s="3"/>
      <c r="L269" s="1"/>
    </row>
    <row r="270" spans="4:12" x14ac:dyDescent="0.2">
      <c r="D270" s="6"/>
      <c r="E270" s="6"/>
      <c r="F270" s="6"/>
      <c r="G270" s="3"/>
      <c r="K270" s="3"/>
      <c r="L270" s="1"/>
    </row>
    <row r="271" spans="4:12" x14ac:dyDescent="0.2">
      <c r="D271" s="6"/>
      <c r="E271" s="6"/>
      <c r="F271" s="6"/>
      <c r="G271" s="3"/>
      <c r="K271" s="3"/>
      <c r="L271" s="1"/>
    </row>
    <row r="272" spans="4:12" x14ac:dyDescent="0.2">
      <c r="D272" s="6"/>
      <c r="E272" s="6"/>
      <c r="F272" s="6"/>
      <c r="G272" s="3"/>
      <c r="K272" s="3"/>
      <c r="L272" s="1"/>
    </row>
    <row r="273" spans="4:12" x14ac:dyDescent="0.2">
      <c r="D273" s="6"/>
      <c r="E273" s="6"/>
      <c r="F273" s="6"/>
      <c r="G273" s="3"/>
      <c r="K273" s="3"/>
      <c r="L273" s="1"/>
    </row>
    <row r="274" spans="4:12" x14ac:dyDescent="0.2">
      <c r="D274" s="6"/>
      <c r="E274" s="6"/>
      <c r="F274" s="6"/>
      <c r="G274" s="3"/>
      <c r="K274" s="3"/>
      <c r="L274" s="1"/>
    </row>
    <row r="275" spans="4:12" x14ac:dyDescent="0.2">
      <c r="D275" s="6"/>
      <c r="E275" s="6"/>
      <c r="F275" s="6"/>
      <c r="G275" s="3"/>
      <c r="K275" s="3"/>
      <c r="L275" s="1"/>
    </row>
    <row r="276" spans="4:12" x14ac:dyDescent="0.2">
      <c r="D276" s="6"/>
      <c r="E276" s="6"/>
      <c r="F276" s="6"/>
      <c r="G276" s="3"/>
      <c r="K276" s="3"/>
      <c r="L276" s="1"/>
    </row>
    <row r="277" spans="4:12" x14ac:dyDescent="0.2">
      <c r="D277" s="6"/>
      <c r="E277" s="6"/>
      <c r="F277" s="6"/>
      <c r="G277" s="3"/>
      <c r="K277" s="3"/>
      <c r="L277" s="1"/>
    </row>
    <row r="278" spans="4:12" x14ac:dyDescent="0.2">
      <c r="D278" s="6"/>
      <c r="E278" s="6"/>
      <c r="F278" s="6"/>
      <c r="G278" s="3"/>
      <c r="K278" s="3"/>
      <c r="L278" s="1"/>
    </row>
    <row r="279" spans="4:12" x14ac:dyDescent="0.2">
      <c r="D279" s="6"/>
      <c r="E279" s="6"/>
      <c r="F279" s="6"/>
      <c r="G279" s="3"/>
      <c r="K279" s="3"/>
      <c r="L279" s="1"/>
    </row>
    <row r="280" spans="4:12" x14ac:dyDescent="0.2">
      <c r="D280" s="6"/>
      <c r="E280" s="6"/>
      <c r="F280" s="6"/>
      <c r="G280" s="3"/>
      <c r="K280" s="3"/>
      <c r="L280" s="1"/>
    </row>
    <row r="281" spans="4:12" x14ac:dyDescent="0.2">
      <c r="D281" s="6"/>
      <c r="E281" s="6"/>
      <c r="F281" s="6"/>
      <c r="G281" s="3"/>
      <c r="K281" s="3"/>
      <c r="L281" s="1"/>
    </row>
    <row r="282" spans="4:12" x14ac:dyDescent="0.2">
      <c r="D282" s="6"/>
      <c r="E282" s="6"/>
      <c r="F282" s="6"/>
      <c r="G282" s="3"/>
      <c r="K282" s="3"/>
      <c r="L282" s="1"/>
    </row>
    <row r="283" spans="4:12" x14ac:dyDescent="0.2">
      <c r="D283" s="6"/>
      <c r="E283" s="6"/>
      <c r="F283" s="6"/>
      <c r="G283" s="3"/>
      <c r="K283" s="3"/>
      <c r="L283" s="1"/>
    </row>
    <row r="284" spans="4:12" x14ac:dyDescent="0.2">
      <c r="D284" s="6"/>
      <c r="E284" s="6"/>
      <c r="F284" s="6"/>
      <c r="G284" s="3"/>
      <c r="K284" s="3"/>
      <c r="L284" s="1"/>
    </row>
    <row r="285" spans="4:12" x14ac:dyDescent="0.2">
      <c r="D285" s="6"/>
      <c r="E285" s="6"/>
      <c r="F285" s="6"/>
      <c r="G285" s="3"/>
      <c r="K285" s="3"/>
      <c r="L285" s="1"/>
    </row>
    <row r="286" spans="4:12" x14ac:dyDescent="0.2">
      <c r="D286" s="6"/>
      <c r="E286" s="6"/>
      <c r="F286" s="6"/>
      <c r="G286" s="3"/>
      <c r="K286" s="3"/>
      <c r="L286" s="1"/>
    </row>
    <row r="287" spans="4:12" x14ac:dyDescent="0.2">
      <c r="D287" s="6"/>
      <c r="E287" s="6"/>
      <c r="F287" s="6"/>
      <c r="G287" s="3"/>
      <c r="K287" s="3"/>
      <c r="L287" s="1"/>
    </row>
    <row r="288" spans="4:12" x14ac:dyDescent="0.2">
      <c r="D288" s="6"/>
      <c r="E288" s="6"/>
      <c r="F288" s="6"/>
      <c r="G288" s="3"/>
      <c r="K288" s="3"/>
      <c r="L288" s="1"/>
    </row>
    <row r="289" spans="4:12" x14ac:dyDescent="0.2">
      <c r="D289" s="6"/>
      <c r="E289" s="6"/>
      <c r="F289" s="6"/>
      <c r="G289" s="3"/>
      <c r="K289" s="3"/>
      <c r="L289" s="1"/>
    </row>
    <row r="290" spans="4:12" x14ac:dyDescent="0.2">
      <c r="D290" s="6"/>
      <c r="E290" s="6"/>
      <c r="F290" s="6"/>
      <c r="G290" s="3"/>
      <c r="K290" s="3"/>
      <c r="L290" s="1"/>
    </row>
    <row r="291" spans="4:12" x14ac:dyDescent="0.2">
      <c r="D291" s="6"/>
      <c r="E291" s="6"/>
      <c r="F291" s="6"/>
      <c r="G291" s="3"/>
      <c r="K291" s="3"/>
      <c r="L291" s="1"/>
    </row>
    <row r="292" spans="4:12" x14ac:dyDescent="0.2">
      <c r="D292" s="6"/>
      <c r="E292" s="6"/>
      <c r="F292" s="6"/>
      <c r="G292" s="3"/>
      <c r="K292" s="3"/>
      <c r="L292" s="1"/>
    </row>
    <row r="293" spans="4:12" x14ac:dyDescent="0.2">
      <c r="D293" s="6"/>
      <c r="E293" s="6"/>
      <c r="F293" s="6"/>
      <c r="G293" s="3"/>
      <c r="K293" s="3"/>
      <c r="L293" s="1"/>
    </row>
    <row r="294" spans="4:12" x14ac:dyDescent="0.2">
      <c r="D294" s="6"/>
      <c r="E294" s="6"/>
      <c r="F294" s="6"/>
      <c r="G294" s="3"/>
      <c r="K294" s="3"/>
      <c r="L294" s="1"/>
    </row>
    <row r="295" spans="4:12" x14ac:dyDescent="0.2">
      <c r="D295" s="6"/>
      <c r="E295" s="6"/>
      <c r="F295" s="6"/>
      <c r="G295" s="3"/>
      <c r="K295" s="3"/>
      <c r="L295" s="1"/>
    </row>
    <row r="296" spans="4:12" x14ac:dyDescent="0.2">
      <c r="D296" s="6"/>
      <c r="E296" s="6"/>
      <c r="F296" s="6"/>
      <c r="G296" s="3"/>
      <c r="K296" s="3"/>
      <c r="L296" s="1"/>
    </row>
    <row r="297" spans="4:12" x14ac:dyDescent="0.2">
      <c r="D297" s="6"/>
      <c r="E297" s="6"/>
      <c r="F297" s="6"/>
      <c r="G297" s="3"/>
      <c r="K297" s="3"/>
      <c r="L297" s="1"/>
    </row>
    <row r="298" spans="4:12" x14ac:dyDescent="0.2">
      <c r="D298" s="6"/>
      <c r="E298" s="6"/>
      <c r="F298" s="6"/>
      <c r="G298" s="3"/>
      <c r="K298" s="3"/>
      <c r="L298" s="1"/>
    </row>
    <row r="299" spans="4:12" x14ac:dyDescent="0.2">
      <c r="D299" s="6"/>
      <c r="E299" s="6"/>
      <c r="F299" s="6"/>
      <c r="G299" s="3"/>
      <c r="K299" s="3"/>
      <c r="L299" s="1"/>
    </row>
    <row r="300" spans="4:12" x14ac:dyDescent="0.2">
      <c r="D300" s="6"/>
      <c r="E300" s="6"/>
      <c r="F300" s="6"/>
      <c r="G300" s="3"/>
      <c r="K300" s="3"/>
      <c r="L300" s="1"/>
    </row>
    <row r="301" spans="4:12" x14ac:dyDescent="0.2">
      <c r="D301" s="6"/>
      <c r="E301" s="6"/>
      <c r="F301" s="6"/>
      <c r="G301" s="3"/>
      <c r="K301" s="3"/>
      <c r="L301" s="1"/>
    </row>
    <row r="302" spans="4:12" x14ac:dyDescent="0.2">
      <c r="D302" s="6"/>
      <c r="E302" s="6"/>
      <c r="F302" s="6"/>
      <c r="G302" s="3"/>
      <c r="K302" s="3"/>
      <c r="L302" s="1"/>
    </row>
    <row r="303" spans="4:12" x14ac:dyDescent="0.2">
      <c r="D303" s="6"/>
      <c r="E303" s="6"/>
      <c r="F303" s="6"/>
      <c r="G303" s="3"/>
      <c r="K303" s="3"/>
      <c r="L303" s="1"/>
    </row>
    <row r="304" spans="4:12" x14ac:dyDescent="0.2">
      <c r="D304" s="6"/>
      <c r="E304" s="6"/>
      <c r="F304" s="6"/>
      <c r="G304" s="3"/>
      <c r="K304" s="3"/>
      <c r="L304" s="1"/>
    </row>
    <row r="305" spans="4:12" x14ac:dyDescent="0.2">
      <c r="D305" s="6"/>
      <c r="E305" s="6"/>
      <c r="F305" s="6"/>
      <c r="G305" s="3"/>
      <c r="K305" s="3"/>
      <c r="L305" s="1"/>
    </row>
    <row r="306" spans="4:12" x14ac:dyDescent="0.2">
      <c r="D306" s="6"/>
      <c r="E306" s="6"/>
      <c r="F306" s="6"/>
      <c r="G306" s="3"/>
      <c r="K306" s="3"/>
      <c r="L306" s="1"/>
    </row>
    <row r="307" spans="4:12" x14ac:dyDescent="0.2">
      <c r="D307" s="6"/>
      <c r="E307" s="6"/>
      <c r="F307" s="6"/>
      <c r="G307" s="3"/>
      <c r="K307" s="3"/>
      <c r="L307" s="1"/>
    </row>
    <row r="308" spans="4:12" x14ac:dyDescent="0.2">
      <c r="D308" s="6"/>
      <c r="E308" s="6"/>
      <c r="F308" s="6"/>
      <c r="G308" s="3"/>
      <c r="K308" s="3"/>
      <c r="L308" s="1"/>
    </row>
    <row r="309" spans="4:12" x14ac:dyDescent="0.2">
      <c r="D309" s="6"/>
      <c r="E309" s="6"/>
      <c r="F309" s="6"/>
      <c r="G309" s="3"/>
      <c r="K309" s="3"/>
      <c r="L309" s="1"/>
    </row>
    <row r="310" spans="4:12" x14ac:dyDescent="0.2">
      <c r="D310" s="6"/>
      <c r="E310" s="6"/>
      <c r="F310" s="6"/>
      <c r="G310" s="3"/>
      <c r="K310" s="3"/>
      <c r="L310" s="1"/>
    </row>
    <row r="311" spans="4:12" x14ac:dyDescent="0.2">
      <c r="D311" s="6"/>
      <c r="E311" s="6"/>
      <c r="F311" s="6"/>
      <c r="G311" s="3"/>
      <c r="K311" s="3"/>
      <c r="L311" s="1"/>
    </row>
    <row r="312" spans="4:12" x14ac:dyDescent="0.2">
      <c r="D312" s="6"/>
      <c r="E312" s="6"/>
      <c r="F312" s="6"/>
      <c r="G312" s="3"/>
      <c r="K312" s="3"/>
      <c r="L312" s="1"/>
    </row>
  </sheetData>
  <sortState ref="C84:C89">
    <sortCondition ref="C83"/>
  </sortState>
  <mergeCells count="31">
    <mergeCell ref="A73:A74"/>
    <mergeCell ref="B73:B74"/>
    <mergeCell ref="K1:K4"/>
    <mergeCell ref="L1:L4"/>
    <mergeCell ref="B17:B19"/>
    <mergeCell ref="E13:E14"/>
    <mergeCell ref="H1:H4"/>
    <mergeCell ref="I1:I4"/>
    <mergeCell ref="G5:G8"/>
    <mergeCell ref="B5:B8"/>
    <mergeCell ref="C1:C4"/>
    <mergeCell ref="D1:D4"/>
    <mergeCell ref="E1:E4"/>
    <mergeCell ref="F1:F4"/>
    <mergeCell ref="G1:G4"/>
    <mergeCell ref="J76:J77"/>
    <mergeCell ref="J80:J82"/>
    <mergeCell ref="J17:J19"/>
    <mergeCell ref="J30:J31"/>
    <mergeCell ref="A3:A4"/>
    <mergeCell ref="B1:B4"/>
    <mergeCell ref="A80:A82"/>
    <mergeCell ref="B76:B77"/>
    <mergeCell ref="B30:B31"/>
    <mergeCell ref="A30:A31"/>
    <mergeCell ref="B34:B35"/>
    <mergeCell ref="A5:A8"/>
    <mergeCell ref="A34:A35"/>
    <mergeCell ref="A76:A77"/>
    <mergeCell ref="A17:A19"/>
    <mergeCell ref="B80:B82"/>
  </mergeCells>
  <phoneticPr fontId="3" type="noConversion"/>
  <printOptions gridLines="1"/>
  <pageMargins left="0.25" right="0.25" top="0.5" bottom="0.5" header="0" footer="0.3"/>
  <pageSetup paperSize="5" fitToHeight="0" orientation="landscape" r:id="rId1"/>
  <headerFooter alignWithMargins="0">
    <oddFooter>&amp;F&amp;RPage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BOR</vt:lpstr>
      <vt:lpstr>BOR!Print_Area</vt:lpstr>
      <vt:lpstr>BOR!Print_Titles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Sycks</dc:creator>
  <cp:lastModifiedBy>Lindsay McCullough</cp:lastModifiedBy>
  <cp:lastPrinted>2018-04-30T19:25:04Z</cp:lastPrinted>
  <dcterms:created xsi:type="dcterms:W3CDTF">2012-04-10T15:05:55Z</dcterms:created>
  <dcterms:modified xsi:type="dcterms:W3CDTF">2019-03-13T17:41:17Z</dcterms:modified>
</cp:coreProperties>
</file>