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nclaimed Warrants\"/>
    </mc:Choice>
  </mc:AlternateContent>
  <bookViews>
    <workbookView xWindow="480" yWindow="180" windowWidth="19320" windowHeight="10965" firstSheet="2" activeTab="9"/>
  </bookViews>
  <sheets>
    <sheet name="2012-2014" sheetId="1" r:id="rId1"/>
    <sheet name="2015" sheetId="2" r:id="rId2"/>
    <sheet name="TRF'D 15" sheetId="3" r:id="rId3"/>
    <sheet name="2016" sheetId="4" r:id="rId4"/>
    <sheet name="TRF'D 16" sheetId="5" r:id="rId5"/>
    <sheet name="PAID 16" sheetId="8" r:id="rId6"/>
    <sheet name="2017" sheetId="6" r:id="rId7"/>
    <sheet name="TRF'D 17" sheetId="7" r:id="rId8"/>
    <sheet name="PAID 17" sheetId="9" r:id="rId9"/>
    <sheet name="2018" sheetId="10" r:id="rId10"/>
    <sheet name="TRF'D 18" sheetId="11" r:id="rId11"/>
    <sheet name="PAID 18" sheetId="12" r:id="rId12"/>
  </sheets>
  <calcPr calcId="152511"/>
</workbook>
</file>

<file path=xl/calcChain.xml><?xml version="1.0" encoding="utf-8"?>
<calcChain xmlns="http://schemas.openxmlformats.org/spreadsheetml/2006/main">
  <c r="D74" i="10" l="1"/>
  <c r="D21" i="9" l="1"/>
  <c r="D50" i="10"/>
  <c r="D78" i="10" s="1"/>
  <c r="D85" i="10" s="1"/>
  <c r="E15" i="7" l="1"/>
  <c r="E14" i="7"/>
  <c r="D12" i="7"/>
  <c r="C44" i="8" l="1"/>
  <c r="C43" i="8"/>
  <c r="C42" i="8"/>
  <c r="E16" i="7" l="1"/>
  <c r="D72" i="6"/>
  <c r="C114" i="4" l="1"/>
  <c r="E10" i="5" l="1"/>
  <c r="D4" i="5"/>
  <c r="D6" i="5" s="1"/>
  <c r="D5" i="4" l="1"/>
  <c r="D114" i="4" s="1"/>
  <c r="D11" i="3" l="1"/>
  <c r="D8" i="3"/>
  <c r="D11" i="2"/>
  <c r="D8" i="2"/>
  <c r="D67" i="2" s="1"/>
  <c r="D6" i="1" l="1"/>
  <c r="D20" i="1" l="1"/>
  <c r="D16" i="1"/>
  <c r="D12" i="1"/>
  <c r="D9" i="1"/>
  <c r="D32" i="1" s="1"/>
</calcChain>
</file>

<file path=xl/sharedStrings.xml><?xml version="1.0" encoding="utf-8"?>
<sst xmlns="http://schemas.openxmlformats.org/spreadsheetml/2006/main" count="664" uniqueCount="228">
  <si>
    <t>Shawn Brink</t>
  </si>
  <si>
    <t>6/11/12 #297646 Expenses Paid</t>
  </si>
  <si>
    <t>6/11/12 #297897 Expenses Paid</t>
  </si>
  <si>
    <t>Auditors sale Pay In 5/30/2012 CC00100622</t>
  </si>
  <si>
    <t>Aaron &amp; Susan Heaton</t>
  </si>
  <si>
    <t>Dale Snyder</t>
  </si>
  <si>
    <t>Gary L Murray</t>
  </si>
  <si>
    <t>Charles &amp; Anna Wright</t>
  </si>
  <si>
    <t>GRAND TOTAL</t>
  </si>
  <si>
    <t>= YTD 2014 ($30,567.96)</t>
  </si>
  <si>
    <t>UNCLAIMED FD</t>
  </si>
  <si>
    <t>DATE</t>
  </si>
  <si>
    <t>WARRANT #</t>
  </si>
  <si>
    <t>AMOUNT</t>
  </si>
  <si>
    <t>TOTAL</t>
  </si>
  <si>
    <t>NAME OF OWNER</t>
  </si>
  <si>
    <t>CASE #</t>
  </si>
  <si>
    <t>PAY-IN#</t>
  </si>
  <si>
    <t>CO. DEPT</t>
  </si>
  <si>
    <t>Coshocton, OH 43812</t>
  </si>
  <si>
    <t>1312 Elm St</t>
  </si>
  <si>
    <t>Coshocton, OH  43812</t>
  </si>
  <si>
    <t>18119 CR 6</t>
  </si>
  <si>
    <t>unknown</t>
  </si>
  <si>
    <t>44897 CR 19</t>
  </si>
  <si>
    <t>1139 Orchard St</t>
  </si>
  <si>
    <t>Auditors sale Pay In 2/13/2013 CC00103789</t>
  </si>
  <si>
    <t>Auditors sale Pay In 6/17/2013 CC00105429</t>
  </si>
  <si>
    <t>Tax Foreclosure sale Pay In 5/22/2014 CC00109670</t>
  </si>
  <si>
    <t>Duane A Eaton</t>
  </si>
  <si>
    <t>225 Sycamore Street</t>
  </si>
  <si>
    <t>Valjean A Shaw</t>
  </si>
  <si>
    <t>56081 TR 172</t>
  </si>
  <si>
    <t>Parcel Number</t>
  </si>
  <si>
    <t>026-02100068-01</t>
  </si>
  <si>
    <t>042-13032</t>
  </si>
  <si>
    <t>038-00000698-00</t>
  </si>
  <si>
    <t>043-00004416-00</t>
  </si>
  <si>
    <t>006-00000023-00</t>
  </si>
  <si>
    <t>043-00000146-00</t>
  </si>
  <si>
    <t>043-00004613-00</t>
  </si>
  <si>
    <t>043-00003081-00</t>
  </si>
  <si>
    <t>(MH)</t>
  </si>
  <si>
    <t>002-00000241-16</t>
  </si>
  <si>
    <t>Refund 4/6/15 check #324462</t>
  </si>
  <si>
    <t>Refund 5/22/15 check #325264</t>
  </si>
  <si>
    <t>= YTD 2014 ($88,036.18)</t>
  </si>
  <si>
    <t>Refund 11/7/14 check #320218</t>
  </si>
  <si>
    <t>Refund 11/7/14 check #320217</t>
  </si>
  <si>
    <t>Refund 11/7/14 check #320219</t>
  </si>
  <si>
    <t>Elise Miller</t>
  </si>
  <si>
    <t>Adam &amp; Rose Lyons</t>
  </si>
  <si>
    <t>Grand Total</t>
  </si>
  <si>
    <t>Michael Walser</t>
  </si>
  <si>
    <t>122 E 4th Street</t>
  </si>
  <si>
    <t>Warsaw, Ohio 43844</t>
  </si>
  <si>
    <t>316 E Union Street</t>
  </si>
  <si>
    <t>West Lafayette, Ohio 43845</t>
  </si>
  <si>
    <t>Tax Foreclosure sale Pay In 3/19/15 CC00113574</t>
  </si>
  <si>
    <t>William Mohler</t>
  </si>
  <si>
    <t>42276 CR 318</t>
  </si>
  <si>
    <t xml:space="preserve">Blissfield, Ohio </t>
  </si>
  <si>
    <t>005-000000307-00</t>
  </si>
  <si>
    <t>005-00000305-00</t>
  </si>
  <si>
    <t>Tax Foreclosure sale Pay in 6/26/14 CC00113103</t>
  </si>
  <si>
    <t>Tax Foreclosure sale Payin 6/26/14 CC00110104</t>
  </si>
  <si>
    <t>Tax Foreclosure sale Payin 4/24/15 CC00114027</t>
  </si>
  <si>
    <t>Tax Foreclosure sale Payin 4/24/15 CC00114028</t>
  </si>
  <si>
    <t>Tax Foreclosure sale Pay In 11/05/14  CC00111728</t>
  </si>
  <si>
    <t>REFUND ISSUED</t>
  </si>
  <si>
    <t xml:space="preserve"> </t>
  </si>
  <si>
    <t>Tax Foreclosure sale Payin 1/6/16 Receipt #57300</t>
  </si>
  <si>
    <t>Tax Foreclosure sale Payin 2/12/16 Receipt # 57828</t>
  </si>
  <si>
    <t>Daniel C &amp; Sandra K Linssen</t>
  </si>
  <si>
    <t>610 S King Street</t>
  </si>
  <si>
    <t>Tax Foreclosure Sale Payin 2/19/16  Receipt #57911</t>
  </si>
  <si>
    <t>020-1019-00</t>
  </si>
  <si>
    <t>Damon C Roberts</t>
  </si>
  <si>
    <t>1026 Walnut Street</t>
  </si>
  <si>
    <t>Coshocton, Ohio 43812</t>
  </si>
  <si>
    <t>Tax Foreclosure Sale Payin 3/8/16  Receipt # 58126</t>
  </si>
  <si>
    <t>043-3221-00</t>
  </si>
  <si>
    <t>Margaret L Mills</t>
  </si>
  <si>
    <t>674 John Street</t>
  </si>
  <si>
    <t>Tax Foreclosure Sale Payin 5/26/16  Receipt #59094</t>
  </si>
  <si>
    <t>043-2718-00</t>
  </si>
  <si>
    <t>Gregory E McKay</t>
  </si>
  <si>
    <t>343 Hay Place</t>
  </si>
  <si>
    <t>Tax Foreclosure Sale Payin 5/26/2016  Receipt #59095</t>
  </si>
  <si>
    <t>043-381-00</t>
  </si>
  <si>
    <t>Tax Foreclosure Sale Payin 5/26/2016  Receipt #59093</t>
  </si>
  <si>
    <t>Lillie G Lauvray</t>
  </si>
  <si>
    <t>433 S 10th Street</t>
  </si>
  <si>
    <t>043-2357-00</t>
  </si>
  <si>
    <t>James T Bell</t>
  </si>
  <si>
    <t>36365 TR 68</t>
  </si>
  <si>
    <t>Dresden, Ohio 43821</t>
  </si>
  <si>
    <t>Tax Foreclosure Sale Payin 6/1/2016  Receipt #59152</t>
  </si>
  <si>
    <t>040-41-06</t>
  </si>
  <si>
    <t>040-41-05</t>
  </si>
  <si>
    <t>Ivan D &amp; Britt Payne</t>
  </si>
  <si>
    <t>601 Elm Street</t>
  </si>
  <si>
    <t xml:space="preserve">Tax Foreclosure </t>
  </si>
  <si>
    <t>043-1763-00</t>
  </si>
  <si>
    <t>Tax Foreclosure</t>
  </si>
  <si>
    <t>John R Reger NKA John Russell Blackwell</t>
  </si>
  <si>
    <t>523 E 4th Street</t>
  </si>
  <si>
    <t>020-987-00</t>
  </si>
  <si>
    <t>John Gruen</t>
  </si>
  <si>
    <t>26560 TR 180</t>
  </si>
  <si>
    <t>Fresno, Ohio 43824</t>
  </si>
  <si>
    <t>042-129-00</t>
  </si>
  <si>
    <t>John D &amp; Kim D Maloy</t>
  </si>
  <si>
    <t>50968 TR 163</t>
  </si>
  <si>
    <t>Tax foreclosure Payin 12/28/2015 Receipt #57180</t>
  </si>
  <si>
    <t>Tax Foreclosure Payin 12/02/2015  Receipt #56857</t>
  </si>
  <si>
    <t>018-445-01</t>
  </si>
  <si>
    <t>Beverly A Greenwalt</t>
  </si>
  <si>
    <t>913 South Lawn Ave</t>
  </si>
  <si>
    <t>Tax Foreclosure Sale Payin 6/13/2016  Receipt #59286</t>
  </si>
  <si>
    <t>043-717-00</t>
  </si>
  <si>
    <t>029-397-00</t>
  </si>
  <si>
    <t>042-226-00</t>
  </si>
  <si>
    <t>Mark Allen Carpenter</t>
  </si>
  <si>
    <t>57216 CR 9</t>
  </si>
  <si>
    <t>Francisco M Liuyando</t>
  </si>
  <si>
    <t>53100 TR 170</t>
  </si>
  <si>
    <t>= YTD 2016 ($184,789.63)</t>
  </si>
  <si>
    <t>037-512-00</t>
  </si>
  <si>
    <t>032-186-12</t>
  </si>
  <si>
    <t>Ronald E &amp; Marilyn West</t>
  </si>
  <si>
    <t>1109 Cemetary St</t>
  </si>
  <si>
    <t xml:space="preserve">JJ Detweiler Enterprises Inc </t>
  </si>
  <si>
    <t>CR 383</t>
  </si>
  <si>
    <t>Grand Total:</t>
  </si>
  <si>
    <t>DRETAC</t>
  </si>
  <si>
    <t>401-0401-490000</t>
  </si>
  <si>
    <t>402-0402-490000</t>
  </si>
  <si>
    <t>(50% of total)</t>
  </si>
  <si>
    <t>Lesha Hale (NKA Lesha Woodruff)</t>
  </si>
  <si>
    <t>Case # 14 CI 0021</t>
  </si>
  <si>
    <t>case # 2015CI0357</t>
  </si>
  <si>
    <t>Case # 14-CI-0075</t>
  </si>
  <si>
    <t>Partial Refund Issued (Carole's 1/2)</t>
  </si>
  <si>
    <t>Marchelle Edmonds</t>
  </si>
  <si>
    <t>Tax Foreclosure Payin 9/28/16 Receipts #000060510</t>
  </si>
  <si>
    <t>043-6232-00</t>
  </si>
  <si>
    <t>REI</t>
  </si>
  <si>
    <t>1523 E Main Street</t>
  </si>
  <si>
    <t>Tax Foreclosure Payin 1/26/17 Receipt #000061922</t>
  </si>
  <si>
    <t>029-00000835-00</t>
  </si>
  <si>
    <t>Steve R Woodby</t>
  </si>
  <si>
    <t>Michael Schayes</t>
  </si>
  <si>
    <t>1545 Hay Avenue</t>
  </si>
  <si>
    <t>Tax Foreclosure Payin 3/7/17 Receipt #000062404</t>
  </si>
  <si>
    <t>043-00002513-00</t>
  </si>
  <si>
    <t>Tax Foreclosure Payin 5/8/17 Receipt #00063128</t>
  </si>
  <si>
    <t>029-00000840-00</t>
  </si>
  <si>
    <t>PCM Trustee</t>
  </si>
  <si>
    <t>830 S 2nd Street #139</t>
  </si>
  <si>
    <t>Tax Foreclosure Payin 5/16/17 Receipt #000063259</t>
  </si>
  <si>
    <t>040-00000086-06</t>
  </si>
  <si>
    <t>Springboard Housing LVA1 LLC</t>
  </si>
  <si>
    <t>1679 S Dupont Avenue #100</t>
  </si>
  <si>
    <t>Dover, DE 19901</t>
  </si>
  <si>
    <t>Tax Foreclosure Payin 5/16/17 Receipt #000063260</t>
  </si>
  <si>
    <t>043-00002271-00</t>
  </si>
  <si>
    <t>043-00002272-00</t>
  </si>
  <si>
    <t>Transferred in 2016</t>
  </si>
  <si>
    <t>Refund Issued 7/2017</t>
  </si>
  <si>
    <t>Partial Refund Issued 2016 (Wm's 1/2)</t>
  </si>
  <si>
    <t>REFUND ISSUED 2016</t>
  </si>
  <si>
    <t>Partial Refund Issued 2016 (Carole's 1/2)</t>
  </si>
  <si>
    <t>When was this issues?</t>
  </si>
  <si>
    <t>REFUND ISSUED 2015?</t>
  </si>
  <si>
    <t>Paid out in 2016</t>
  </si>
  <si>
    <t>Partial Refund unclaimed (Wm's 1/2)</t>
  </si>
  <si>
    <t>Mohler Wm 1/2 unclaimed</t>
  </si>
  <si>
    <t xml:space="preserve">Tax Foreclosure sale Payin 9/18/14 CC00111161 </t>
  </si>
  <si>
    <t>Transfer out 9/18/2017</t>
  </si>
  <si>
    <t>Sheriff/B Woods</t>
  </si>
  <si>
    <t>Refund Issued 11/6/17</t>
  </si>
  <si>
    <t>Refund Issued 11/2017</t>
  </si>
  <si>
    <t>Beverly Woods</t>
  </si>
  <si>
    <t>Case # 2017CI0092 Payin 9/22/17 Receipt #000064715</t>
  </si>
  <si>
    <t>043-235-00</t>
  </si>
  <si>
    <t>John Johnson</t>
  </si>
  <si>
    <t>Refund Issues 12/13/17</t>
  </si>
  <si>
    <t>Balanced 1/23/18  af</t>
  </si>
  <si>
    <t>Tax Foreclosure Payin 11/16/17 receipt #000065285</t>
  </si>
  <si>
    <t>013-00000373-00</t>
  </si>
  <si>
    <t>Tax Foreclosure Payin 9/22/17 Receipt #000064715</t>
  </si>
  <si>
    <t>Tax foreclosure Payin 3/30 Receipt #66916</t>
  </si>
  <si>
    <t>043-00002785-00</t>
  </si>
  <si>
    <t>Bruce A Umstott</t>
  </si>
  <si>
    <t>Refund issued 4/2/18</t>
  </si>
  <si>
    <t>Tax Foreclosure Sale Payin 7/14/15 CC00114988</t>
  </si>
  <si>
    <t>CC00114988</t>
  </si>
  <si>
    <t>Auditor Sale Payin 3/26/18 Receipt #66800</t>
  </si>
  <si>
    <t>Tax foreclosure Pay in 4/2/18 Receipt #66917</t>
  </si>
  <si>
    <t>Tax foreclosure Pay-in 4/2/18 Receipt 66939</t>
  </si>
  <si>
    <t>2017 TOTAL</t>
  </si>
  <si>
    <t>2018 Total</t>
  </si>
  <si>
    <t xml:space="preserve">TOTAL 5/2/18 </t>
  </si>
  <si>
    <t>Transfer out remainder 5.11.18</t>
  </si>
  <si>
    <t>Paid in 4/2/18</t>
  </si>
  <si>
    <t>Paid in 3/26/18</t>
  </si>
  <si>
    <t>balanced adf</t>
  </si>
  <si>
    <t>Transfer out 5/11/18</t>
  </si>
  <si>
    <t>Paid in 5/7/18</t>
  </si>
  <si>
    <t>Tax foreclosure Pay-in 5/7/18 Receipt 67297</t>
  </si>
  <si>
    <t>71779 Weber Hill Road</t>
  </si>
  <si>
    <t>Kimbolton, OH 43749</t>
  </si>
  <si>
    <t>029-00000834-00</t>
  </si>
  <si>
    <t>520 S 8th Street</t>
  </si>
  <si>
    <t xml:space="preserve">Umstott Bruce A </t>
  </si>
  <si>
    <t>Steinbacher Linda J</t>
  </si>
  <si>
    <t>Newell Janice E</t>
  </si>
  <si>
    <t>335 N 9th Street</t>
  </si>
  <si>
    <t>043-00004532-00</t>
  </si>
  <si>
    <t>Wagner Brandi L &amp; Troy</t>
  </si>
  <si>
    <t>19601 TR 383</t>
  </si>
  <si>
    <t>Walhonding, OH 43843</t>
  </si>
  <si>
    <t>031-00000080-04</t>
  </si>
  <si>
    <t>Weaver Irving F</t>
  </si>
  <si>
    <t>17869 TR 347</t>
  </si>
  <si>
    <t>010-00000233-00</t>
  </si>
  <si>
    <t xml:space="preserve">TOTAL 5/16/18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</si>
</sst>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/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96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 applyBorder="1" applyAlignment="1"/>
    <xf numFmtId="4" fontId="2" fillId="0" borderId="0" xfId="0" applyNumberFormat="1" applyFont="1" applyBorder="1" applyAlignment="1"/>
    <xf numFmtId="4" fontId="0" fillId="0" borderId="0" xfId="0" applyNumberFormat="1" applyAlignment="1"/>
    <xf numFmtId="164" fontId="4" fillId="0" borderId="0" xfId="0" applyNumberFormat="1" applyFont="1" applyBorder="1" applyAlignment="1"/>
    <xf numFmtId="0" fontId="2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/>
    <xf numFmtId="4" fontId="0" fillId="0" borderId="0" xfId="0" applyNumberFormat="1"/>
    <xf numFmtId="4" fontId="6" fillId="0" borderId="0" xfId="0" applyNumberFormat="1" applyFont="1" applyBorder="1" applyAlignment="1"/>
    <xf numFmtId="0" fontId="7" fillId="0" borderId="0" xfId="0" applyFont="1"/>
    <xf numFmtId="0" fontId="8" fillId="0" borderId="0" xfId="0" applyFont="1"/>
    <xf numFmtId="0" fontId="3" fillId="0" borderId="0" xfId="0" applyFont="1" applyFill="1"/>
    <xf numFmtId="164" fontId="6" fillId="0" borderId="0" xfId="0" applyNumberFormat="1" applyFont="1" applyBorder="1" applyAlignment="1"/>
    <xf numFmtId="4" fontId="10" fillId="0" borderId="0" xfId="0" applyNumberFormat="1" applyFont="1" applyBorder="1" applyAlignment="1">
      <alignment horizontal="center"/>
    </xf>
    <xf numFmtId="4" fontId="9" fillId="0" borderId="0" xfId="0" applyNumberFormat="1" applyFont="1" applyAlignment="1"/>
    <xf numFmtId="0" fontId="7" fillId="0" borderId="0" xfId="0" quotePrefix="1" applyFont="1"/>
    <xf numFmtId="9" fontId="0" fillId="0" borderId="0" xfId="0" applyNumberFormat="1"/>
    <xf numFmtId="0" fontId="0" fillId="0" borderId="1" xfId="0" applyBorder="1"/>
    <xf numFmtId="15" fontId="3" fillId="0" borderId="0" xfId="0" applyNumberFormat="1" applyFont="1"/>
    <xf numFmtId="17" fontId="3" fillId="0" borderId="0" xfId="0" applyNumberFormat="1" applyFont="1"/>
    <xf numFmtId="44" fontId="2" fillId="0" borderId="0" xfId="0" applyNumberFormat="1" applyFont="1" applyBorder="1" applyAlignment="1"/>
    <xf numFmtId="44" fontId="6" fillId="0" borderId="0" xfId="0" applyNumberFormat="1" applyFont="1" applyBorder="1" applyAlignment="1"/>
    <xf numFmtId="44" fontId="3" fillId="0" borderId="0" xfId="0" applyNumberFormat="1" applyFont="1"/>
    <xf numFmtId="44" fontId="7" fillId="0" borderId="0" xfId="0" applyNumberFormat="1" applyFont="1"/>
    <xf numFmtId="0" fontId="3" fillId="2" borderId="0" xfId="0" applyFont="1" applyFill="1"/>
    <xf numFmtId="44" fontId="3" fillId="2" borderId="0" xfId="0" applyNumberFormat="1" applyFont="1" applyFill="1"/>
    <xf numFmtId="0" fontId="7" fillId="2" borderId="0" xfId="0" applyFont="1" applyFill="1"/>
    <xf numFmtId="44" fontId="7" fillId="2" borderId="0" xfId="0" applyNumberFormat="1" applyFont="1" applyFill="1"/>
    <xf numFmtId="0" fontId="11" fillId="0" borderId="0" xfId="0" applyFont="1" applyFill="1"/>
    <xf numFmtId="44" fontId="11" fillId="0" borderId="0" xfId="0" applyNumberFormat="1" applyFont="1" applyFill="1"/>
    <xf numFmtId="44" fontId="12" fillId="0" borderId="0" xfId="0" applyNumberFormat="1" applyFont="1" applyFill="1"/>
    <xf numFmtId="0" fontId="12" fillId="0" borderId="0" xfId="0" applyFont="1" applyFill="1"/>
    <xf numFmtId="14" fontId="3" fillId="0" borderId="0" xfId="0" applyNumberFormat="1" applyFont="1"/>
    <xf numFmtId="165" fontId="2" fillId="0" borderId="0" xfId="0" applyNumberFormat="1" applyFont="1" applyBorder="1" applyAlignment="1"/>
    <xf numFmtId="165" fontId="6" fillId="0" borderId="0" xfId="0" applyNumberFormat="1" applyFont="1" applyBorder="1" applyAlignment="1"/>
    <xf numFmtId="165" fontId="3" fillId="0" borderId="0" xfId="0" applyNumberFormat="1" applyFont="1"/>
    <xf numFmtId="165" fontId="3" fillId="2" borderId="0" xfId="0" applyNumberFormat="1" applyFont="1" applyFill="1"/>
    <xf numFmtId="165" fontId="11" fillId="0" borderId="0" xfId="0" applyNumberFormat="1" applyFont="1" applyFill="1"/>
    <xf numFmtId="165" fontId="7" fillId="0" borderId="0" xfId="0" applyNumberFormat="1" applyFont="1"/>
    <xf numFmtId="44" fontId="3" fillId="0" borderId="0" xfId="0" applyNumberFormat="1" applyFont="1" applyFill="1"/>
    <xf numFmtId="165" fontId="3" fillId="0" borderId="0" xfId="0" applyNumberFormat="1" applyFont="1" applyFill="1"/>
    <xf numFmtId="0" fontId="8" fillId="0" borderId="0" xfId="0" applyFont="1" applyFill="1"/>
    <xf numFmtId="44" fontId="0" fillId="0" borderId="0" xfId="0" applyNumberFormat="1"/>
    <xf numFmtId="0" fontId="3" fillId="3" borderId="0" xfId="0" applyFont="1" applyFill="1"/>
    <xf numFmtId="44" fontId="3" fillId="3" borderId="0" xfId="0" applyNumberFormat="1" applyFont="1" applyFill="1"/>
    <xf numFmtId="0" fontId="7" fillId="3" borderId="0" xfId="0" applyFont="1" applyFill="1"/>
    <xf numFmtId="165" fontId="3" fillId="3" borderId="0" xfId="0" applyNumberFormat="1" applyFont="1" applyFill="1"/>
    <xf numFmtId="44" fontId="7" fillId="3" borderId="0" xfId="0" applyNumberFormat="1" applyFont="1" applyFill="1"/>
    <xf numFmtId="0" fontId="3" fillId="4" borderId="0" xfId="0" applyFont="1" applyFill="1"/>
    <xf numFmtId="0" fontId="7" fillId="0" borderId="0" xfId="0" applyFont="1" applyFill="1"/>
    <xf numFmtId="44" fontId="7" fillId="0" borderId="0" xfId="0" applyNumberFormat="1" applyFont="1" applyFill="1"/>
    <xf numFmtId="44" fontId="13" fillId="0" borderId="0" xfId="0" applyNumberFormat="1" applyFont="1"/>
    <xf numFmtId="4" fontId="2" fillId="2" borderId="0" xfId="0" applyNumberFormat="1" applyFont="1" applyFill="1" applyBorder="1" applyAlignment="1"/>
    <xf numFmtId="0" fontId="7" fillId="0" borderId="0" xfId="0" applyFont="1" applyBorder="1"/>
    <xf numFmtId="165" fontId="7" fillId="0" borderId="0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/>
    <xf numFmtId="44" fontId="9" fillId="0" borderId="0" xfId="0" applyNumberFormat="1" applyFont="1"/>
    <xf numFmtId="0" fontId="13" fillId="4" borderId="0" xfId="0" applyFont="1" applyFill="1"/>
    <xf numFmtId="0" fontId="0" fillId="4" borderId="0" xfId="0" applyFill="1"/>
    <xf numFmtId="0" fontId="14" fillId="4" borderId="0" xfId="0" applyFont="1" applyFill="1"/>
    <xf numFmtId="0" fontId="0" fillId="0" borderId="0" xfId="0" applyFill="1"/>
    <xf numFmtId="9" fontId="0" fillId="0" borderId="0" xfId="0" applyNumberFormat="1" applyFill="1"/>
    <xf numFmtId="44" fontId="3" fillId="4" borderId="0" xfId="0" applyNumberFormat="1" applyFont="1" applyFill="1"/>
    <xf numFmtId="0" fontId="8" fillId="4" borderId="0" xfId="0" applyFont="1" applyFill="1"/>
    <xf numFmtId="165" fontId="3" fillId="4" borderId="0" xfId="0" applyNumberFormat="1" applyFont="1" applyFill="1"/>
    <xf numFmtId="0" fontId="0" fillId="0" borderId="2" xfId="0" applyBorder="1"/>
    <xf numFmtId="0" fontId="15" fillId="0" borderId="0" xfId="0" applyFont="1" applyFill="1"/>
    <xf numFmtId="0" fontId="16" fillId="4" borderId="0" xfId="0" applyFont="1" applyFill="1"/>
    <xf numFmtId="44" fontId="0" fillId="0" borderId="0" xfId="0" applyNumberFormat="1" applyFill="1"/>
    <xf numFmtId="44" fontId="0" fillId="0" borderId="1" xfId="0" applyNumberFormat="1" applyFill="1" applyBorder="1"/>
    <xf numFmtId="0" fontId="3" fillId="0" borderId="2" xfId="0" applyFont="1" applyBorder="1"/>
    <xf numFmtId="44" fontId="3" fillId="0" borderId="2" xfId="0" applyNumberFormat="1" applyFont="1" applyBorder="1"/>
    <xf numFmtId="165" fontId="3" fillId="0" borderId="2" xfId="0" applyNumberFormat="1" applyFont="1" applyBorder="1"/>
    <xf numFmtId="15" fontId="3" fillId="3" borderId="0" xfId="0" applyNumberFormat="1" applyFont="1" applyFill="1"/>
    <xf numFmtId="15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1" xfId="0" applyFont="1" applyBorder="1"/>
    <xf numFmtId="44" fontId="3" fillId="0" borderId="1" xfId="0" applyNumberFormat="1" applyFont="1" applyBorder="1"/>
    <xf numFmtId="165" fontId="3" fillId="0" borderId="1" xfId="0" applyNumberFormat="1" applyFont="1" applyBorder="1"/>
    <xf numFmtId="0" fontId="17" fillId="0" borderId="0" xfId="0" applyFont="1"/>
    <xf numFmtId="44" fontId="17" fillId="0" borderId="0" xfId="0" applyNumberFormat="1" applyFont="1"/>
    <xf numFmtId="165" fontId="17" fillId="0" borderId="0" xfId="0" applyNumberFormat="1" applyFont="1"/>
    <xf numFmtId="0" fontId="16" fillId="0" borderId="0" xfId="0" applyFont="1" applyFill="1"/>
    <xf numFmtId="39" fontId="6" fillId="0" borderId="0" xfId="0" applyNumberFormat="1" applyFont="1" applyBorder="1" applyAlignment="1"/>
    <xf numFmtId="39" fontId="3" fillId="0" borderId="0" xfId="0" applyNumberFormat="1" applyFont="1" applyFill="1"/>
    <xf numFmtId="4" fontId="3" fillId="0" borderId="0" xfId="0" applyNumberFormat="1" applyFont="1" applyAlignment="1"/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Alignment="1"/>
    <xf numFmtId="39" fontId="3" fillId="0" borderId="0" xfId="0" applyNumberFormat="1" applyFont="1"/>
    <xf numFmtId="165" fontId="0" fillId="0" borderId="0" xfId="0" applyNumberFormat="1"/>
    <xf numFmtId="43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"/>
  <sheetViews>
    <sheetView workbookViewId="0">
      <selection activeCell="G35" sqref="G35"/>
    </sheetView>
  </sheetViews>
  <sheetFormatPr defaultColWidth="9.140625" defaultRowHeight="12.75" x14ac:dyDescent="0.2"/>
  <cols>
    <col min="1" max="4" width="9.140625" style="1"/>
    <col min="5" max="5" width="19.7109375" style="1" customWidth="1"/>
    <col min="6" max="6" width="24.7109375" style="1" bestFit="1" customWidth="1"/>
    <col min="7" max="7" width="34.5703125" style="1" bestFit="1" customWidth="1"/>
    <col min="8" max="10" width="9.140625" style="1"/>
    <col min="11" max="11" width="20.7109375" style="1" customWidth="1"/>
    <col min="12" max="16384" width="9.140625" style="1"/>
  </cols>
  <sheetData>
    <row r="1" spans="1:255" s="6" customFormat="1" ht="15" x14ac:dyDescent="0.25">
      <c r="A1" s="4"/>
      <c r="B1" s="5"/>
      <c r="C1" s="5"/>
      <c r="D1" s="5" t="s">
        <v>10</v>
      </c>
      <c r="E1" s="5"/>
      <c r="F1" s="5"/>
      <c r="G1" s="5"/>
      <c r="H1" s="5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6" customFormat="1" ht="15" x14ac:dyDescent="0.25">
      <c r="A2" s="4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/>
      <c r="G2" s="5" t="s">
        <v>16</v>
      </c>
      <c r="H2" s="5" t="s">
        <v>17</v>
      </c>
      <c r="I2" s="4" t="s">
        <v>11</v>
      </c>
      <c r="J2" s="5" t="s">
        <v>18</v>
      </c>
      <c r="K2" s="9" t="s">
        <v>33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6" customFormat="1" ht="15" x14ac:dyDescent="0.25">
      <c r="A3" s="7"/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ht="15" x14ac:dyDescent="0.25">
      <c r="A4" s="4">
        <v>41050</v>
      </c>
      <c r="B4" s="8">
        <v>297298</v>
      </c>
      <c r="C4" s="5">
        <v>4055.94</v>
      </c>
      <c r="D4" s="5">
        <v>-1142.57</v>
      </c>
      <c r="E4" s="5" t="s">
        <v>0</v>
      </c>
      <c r="F4" s="5" t="s">
        <v>1</v>
      </c>
      <c r="G4" s="5"/>
      <c r="H4" s="5"/>
      <c r="I4" s="4"/>
      <c r="J4" s="5"/>
      <c r="K4" s="5" t="s">
        <v>36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x14ac:dyDescent="0.2">
      <c r="A5" s="4"/>
      <c r="B5" s="8"/>
      <c r="C5" s="5"/>
      <c r="D5" s="5">
        <v>-1480.76</v>
      </c>
      <c r="E5" s="5" t="s">
        <v>22</v>
      </c>
      <c r="F5" s="5" t="s">
        <v>2</v>
      </c>
      <c r="G5" s="5"/>
      <c r="H5" s="5"/>
      <c r="I5" s="4"/>
      <c r="J5" s="5"/>
      <c r="K5" s="1" t="s">
        <v>37</v>
      </c>
    </row>
    <row r="6" spans="1:255" x14ac:dyDescent="0.2">
      <c r="A6" s="4"/>
      <c r="B6" s="8"/>
      <c r="C6" s="5"/>
      <c r="D6" s="5">
        <f>C4</f>
        <v>4055.94</v>
      </c>
      <c r="E6" s="5" t="s">
        <v>21</v>
      </c>
      <c r="F6" s="5"/>
      <c r="G6" s="5" t="s">
        <v>3</v>
      </c>
      <c r="H6" s="5"/>
      <c r="I6" s="4"/>
      <c r="J6" s="5"/>
    </row>
    <row r="7" spans="1:255" x14ac:dyDescent="0.2">
      <c r="A7" s="4"/>
      <c r="B7" s="8"/>
      <c r="C7" s="5"/>
      <c r="D7" s="5"/>
      <c r="E7" s="5"/>
      <c r="F7" s="5"/>
      <c r="G7" s="5"/>
      <c r="H7" s="5"/>
      <c r="I7" s="4"/>
      <c r="J7" s="5"/>
    </row>
    <row r="8" spans="1:255" x14ac:dyDescent="0.2">
      <c r="A8" s="1">
        <v>2013</v>
      </c>
      <c r="C8" s="1">
        <v>3732.65</v>
      </c>
      <c r="E8" s="1" t="s">
        <v>4</v>
      </c>
      <c r="G8" s="5" t="s">
        <v>26</v>
      </c>
      <c r="K8" s="1" t="s">
        <v>34</v>
      </c>
    </row>
    <row r="9" spans="1:255" x14ac:dyDescent="0.2">
      <c r="D9" s="1">
        <f>SUM(C8)</f>
        <v>3732.65</v>
      </c>
      <c r="E9" s="1" t="s">
        <v>23</v>
      </c>
    </row>
    <row r="10" spans="1:255" x14ac:dyDescent="0.2">
      <c r="K10" s="1" t="s">
        <v>38</v>
      </c>
    </row>
    <row r="11" spans="1:255" x14ac:dyDescent="0.2">
      <c r="A11" s="1">
        <v>2013</v>
      </c>
      <c r="C11" s="1">
        <v>2449.71</v>
      </c>
      <c r="E11" s="1" t="s">
        <v>5</v>
      </c>
      <c r="G11" s="5" t="s">
        <v>27</v>
      </c>
    </row>
    <row r="12" spans="1:255" x14ac:dyDescent="0.2">
      <c r="D12" s="1">
        <f>SUM(C11)</f>
        <v>2449.71</v>
      </c>
      <c r="E12" s="1" t="s">
        <v>24</v>
      </c>
    </row>
    <row r="13" spans="1:255" x14ac:dyDescent="0.2">
      <c r="E13" s="1" t="s">
        <v>21</v>
      </c>
    </row>
    <row r="15" spans="1:255" x14ac:dyDescent="0.2">
      <c r="A15" s="1">
        <v>2013</v>
      </c>
      <c r="C15" s="1">
        <v>1696.62</v>
      </c>
      <c r="E15" s="1" t="s">
        <v>6</v>
      </c>
      <c r="G15" s="5" t="s">
        <v>27</v>
      </c>
      <c r="K15" s="1" t="s">
        <v>39</v>
      </c>
    </row>
    <row r="16" spans="1:255" x14ac:dyDescent="0.2">
      <c r="D16" s="1">
        <f>SUM(C15)</f>
        <v>1696.62</v>
      </c>
      <c r="E16" s="1" t="s">
        <v>25</v>
      </c>
    </row>
    <row r="17" spans="1:11" x14ac:dyDescent="0.2">
      <c r="E17" s="1" t="s">
        <v>21</v>
      </c>
    </row>
    <row r="19" spans="1:11" x14ac:dyDescent="0.2">
      <c r="A19" s="1">
        <v>2014</v>
      </c>
      <c r="C19" s="1">
        <v>21256.37</v>
      </c>
      <c r="E19" s="1" t="s">
        <v>7</v>
      </c>
      <c r="G19" s="5" t="s">
        <v>28</v>
      </c>
      <c r="K19" s="1" t="s">
        <v>40</v>
      </c>
    </row>
    <row r="20" spans="1:11" x14ac:dyDescent="0.2">
      <c r="D20" s="1">
        <f>SUM(C19)</f>
        <v>21256.37</v>
      </c>
      <c r="E20" s="1" t="s">
        <v>20</v>
      </c>
    </row>
    <row r="21" spans="1:11" x14ac:dyDescent="0.2">
      <c r="E21" s="1" t="s">
        <v>19</v>
      </c>
    </row>
    <row r="23" spans="1:11" x14ac:dyDescent="0.2">
      <c r="A23" s="1">
        <v>2014</v>
      </c>
      <c r="C23" s="1">
        <v>2989.75</v>
      </c>
      <c r="E23" s="1" t="s">
        <v>29</v>
      </c>
      <c r="K23" s="1" t="s">
        <v>41</v>
      </c>
    </row>
    <row r="24" spans="1:11" x14ac:dyDescent="0.2">
      <c r="D24" s="1">
        <v>2989.75</v>
      </c>
      <c r="E24" s="1" t="s">
        <v>30</v>
      </c>
    </row>
    <row r="25" spans="1:11" x14ac:dyDescent="0.2">
      <c r="E25" s="1" t="s">
        <v>19</v>
      </c>
    </row>
    <row r="27" spans="1:11" x14ac:dyDescent="0.2">
      <c r="A27" s="1">
        <v>2014</v>
      </c>
      <c r="C27" s="1">
        <v>5040.88</v>
      </c>
      <c r="E27" s="1" t="s">
        <v>31</v>
      </c>
      <c r="G27" s="1" t="s">
        <v>42</v>
      </c>
      <c r="K27" s="1" t="s">
        <v>35</v>
      </c>
    </row>
    <row r="28" spans="1:11" x14ac:dyDescent="0.2">
      <c r="D28" s="1">
        <v>5040.88</v>
      </c>
      <c r="E28" s="1" t="s">
        <v>32</v>
      </c>
      <c r="K28" s="1" t="s">
        <v>43</v>
      </c>
    </row>
    <row r="29" spans="1:11" x14ac:dyDescent="0.2">
      <c r="E29" s="1" t="s">
        <v>19</v>
      </c>
    </row>
    <row r="32" spans="1:11" x14ac:dyDescent="0.2">
      <c r="A32" s="1" t="s">
        <v>8</v>
      </c>
      <c r="D32" s="2">
        <f>SUM(D3:D30)</f>
        <v>38598.589999999997</v>
      </c>
      <c r="E32" s="3" t="s">
        <v>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85"/>
  <sheetViews>
    <sheetView tabSelected="1" topLeftCell="A52" workbookViewId="0">
      <selection activeCell="A86" sqref="A86"/>
    </sheetView>
  </sheetViews>
  <sheetFormatPr defaultColWidth="9.140625" defaultRowHeight="12.75" x14ac:dyDescent="0.2"/>
  <cols>
    <col min="1" max="1" width="9.140625" style="1"/>
    <col min="2" max="2" width="11.85546875" style="1" bestFit="1" customWidth="1"/>
    <col min="3" max="3" width="12" style="26" bestFit="1" customWidth="1"/>
    <col min="4" max="4" width="14.7109375" style="26" bestFit="1" customWidth="1"/>
    <col min="5" max="5" width="21.7109375" style="1" customWidth="1"/>
    <col min="6" max="6" width="29.7109375" style="1" bestFit="1" customWidth="1"/>
    <col min="7" max="7" width="44.7109375" style="1" customWidth="1"/>
    <col min="8" max="8" width="10.42578125" style="1" bestFit="1" customWidth="1"/>
    <col min="9" max="9" width="10.42578125" style="39" bestFit="1" customWidth="1"/>
    <col min="10" max="10" width="9.140625" style="1"/>
    <col min="11" max="11" width="20.7109375" style="1" customWidth="1"/>
    <col min="12" max="12" width="12.42578125" style="1" customWidth="1"/>
    <col min="13" max="16384" width="9.140625" style="1"/>
  </cols>
  <sheetData>
    <row r="1" spans="1:255" s="6" customFormat="1" ht="15" x14ac:dyDescent="0.25">
      <c r="A1" s="4"/>
      <c r="B1" s="5"/>
      <c r="C1" s="24"/>
      <c r="D1" s="25" t="s">
        <v>10</v>
      </c>
      <c r="E1" s="5"/>
      <c r="F1" s="5"/>
      <c r="G1" s="5"/>
      <c r="H1" s="5"/>
      <c r="I1" s="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8" customFormat="1" ht="15" x14ac:dyDescent="0.25">
      <c r="A2" s="16" t="s">
        <v>11</v>
      </c>
      <c r="B2" s="12" t="s">
        <v>12</v>
      </c>
      <c r="C2" s="25" t="s">
        <v>13</v>
      </c>
      <c r="D2" s="25" t="s">
        <v>14</v>
      </c>
      <c r="E2" s="12" t="s">
        <v>15</v>
      </c>
      <c r="F2" s="12"/>
      <c r="G2" s="12" t="s">
        <v>16</v>
      </c>
      <c r="H2" s="12" t="s">
        <v>17</v>
      </c>
      <c r="I2" s="38" t="s">
        <v>11</v>
      </c>
      <c r="J2" s="12" t="s">
        <v>18</v>
      </c>
      <c r="K2" s="17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6" customFormat="1" ht="15" x14ac:dyDescent="0.25">
      <c r="A3" s="4"/>
      <c r="B3" s="5"/>
      <c r="C3" s="24"/>
      <c r="D3" s="24"/>
      <c r="E3" s="5"/>
      <c r="F3" s="5"/>
      <c r="G3" s="5"/>
      <c r="H3" s="5"/>
      <c r="I3" s="37"/>
      <c r="J3" s="5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5" spans="1:255" s="15" customFormat="1" x14ac:dyDescent="0.2">
      <c r="A5" s="15">
        <v>2015</v>
      </c>
      <c r="C5" s="43">
        <v>256.62</v>
      </c>
      <c r="D5" s="43"/>
      <c r="E5" s="15" t="s">
        <v>59</v>
      </c>
      <c r="F5" s="53" t="s">
        <v>143</v>
      </c>
      <c r="G5" s="15" t="s">
        <v>66</v>
      </c>
      <c r="I5" s="44"/>
      <c r="K5" s="15" t="s">
        <v>62</v>
      </c>
    </row>
    <row r="6" spans="1:255" s="15" customFormat="1" x14ac:dyDescent="0.2">
      <c r="C6" s="43"/>
      <c r="D6" s="43">
        <v>256.62</v>
      </c>
      <c r="E6" s="15" t="s">
        <v>60</v>
      </c>
      <c r="I6" s="44"/>
    </row>
    <row r="7" spans="1:255" s="15" customFormat="1" x14ac:dyDescent="0.2">
      <c r="C7" s="43"/>
      <c r="D7" s="54">
        <v>-128.31</v>
      </c>
      <c r="E7" s="15" t="s">
        <v>61</v>
      </c>
      <c r="F7" s="87" t="s">
        <v>204</v>
      </c>
      <c r="I7" s="44"/>
    </row>
    <row r="8" spans="1:255" s="15" customFormat="1" x14ac:dyDescent="0.2">
      <c r="C8" s="43"/>
      <c r="D8" s="54"/>
      <c r="F8" s="87"/>
      <c r="I8" s="44"/>
    </row>
    <row r="9" spans="1:255" x14ac:dyDescent="0.2">
      <c r="A9" s="1">
        <v>2015</v>
      </c>
      <c r="C9" s="26">
        <v>1678.71</v>
      </c>
      <c r="D9" s="27"/>
      <c r="E9" s="1" t="s">
        <v>100</v>
      </c>
      <c r="G9" s="1" t="s">
        <v>196</v>
      </c>
      <c r="H9" s="1" t="s">
        <v>197</v>
      </c>
      <c r="I9" s="39">
        <v>42199</v>
      </c>
      <c r="K9" s="1" t="s">
        <v>103</v>
      </c>
    </row>
    <row r="10" spans="1:255" x14ac:dyDescent="0.2">
      <c r="D10" s="26">
        <v>1678.71</v>
      </c>
      <c r="E10" s="1" t="s">
        <v>101</v>
      </c>
    </row>
    <row r="11" spans="1:255" x14ac:dyDescent="0.2">
      <c r="D11" s="27"/>
      <c r="E11" s="1" t="s">
        <v>79</v>
      </c>
    </row>
    <row r="12" spans="1:255" x14ac:dyDescent="0.2">
      <c r="D12" s="27"/>
    </row>
    <row r="13" spans="1:255" x14ac:dyDescent="0.2">
      <c r="A13" s="1">
        <v>2016</v>
      </c>
      <c r="C13" s="26">
        <v>1201.1199999999999</v>
      </c>
      <c r="E13" s="1" t="s">
        <v>123</v>
      </c>
      <c r="G13" s="1" t="s">
        <v>71</v>
      </c>
      <c r="H13" s="1">
        <v>57300</v>
      </c>
      <c r="I13" s="39">
        <v>42375</v>
      </c>
      <c r="K13" s="1" t="s">
        <v>121</v>
      </c>
    </row>
    <row r="14" spans="1:255" x14ac:dyDescent="0.2">
      <c r="D14" s="26">
        <v>1201.1199999999999</v>
      </c>
      <c r="E14" s="1" t="s">
        <v>124</v>
      </c>
    </row>
    <row r="15" spans="1:255" x14ac:dyDescent="0.2">
      <c r="E15" s="1" t="s">
        <v>57</v>
      </c>
    </row>
    <row r="17" spans="1:11" x14ac:dyDescent="0.2">
      <c r="A17" s="1">
        <v>2016</v>
      </c>
      <c r="C17" s="26">
        <v>2503.0700000000002</v>
      </c>
      <c r="E17" s="1" t="s">
        <v>77</v>
      </c>
      <c r="G17" s="1" t="s">
        <v>80</v>
      </c>
      <c r="H17" s="1">
        <v>58126</v>
      </c>
      <c r="I17" s="39">
        <v>42437</v>
      </c>
      <c r="K17" s="1" t="s">
        <v>81</v>
      </c>
    </row>
    <row r="18" spans="1:11" x14ac:dyDescent="0.2">
      <c r="D18" s="26">
        <v>2503.0700000000002</v>
      </c>
      <c r="E18" s="1" t="s">
        <v>78</v>
      </c>
    </row>
    <row r="19" spans="1:11" x14ac:dyDescent="0.2">
      <c r="E19" s="1" t="s">
        <v>79</v>
      </c>
    </row>
    <row r="21" spans="1:11" x14ac:dyDescent="0.2">
      <c r="A21" s="1">
        <v>2016</v>
      </c>
      <c r="C21" s="26">
        <v>3208.95</v>
      </c>
      <c r="E21" s="1" t="s">
        <v>91</v>
      </c>
      <c r="G21" s="1" t="s">
        <v>90</v>
      </c>
      <c r="H21" s="1">
        <v>59093</v>
      </c>
      <c r="I21" s="39">
        <v>42516</v>
      </c>
      <c r="K21" s="1" t="s">
        <v>93</v>
      </c>
    </row>
    <row r="22" spans="1:11" x14ac:dyDescent="0.2">
      <c r="D22" s="26">
        <v>3208.95</v>
      </c>
      <c r="E22" s="1" t="s">
        <v>92</v>
      </c>
    </row>
    <row r="23" spans="1:11" x14ac:dyDescent="0.2">
      <c r="E23" s="1" t="s">
        <v>79</v>
      </c>
    </row>
    <row r="25" spans="1:11" x14ac:dyDescent="0.2">
      <c r="A25" s="1">
        <v>2016</v>
      </c>
      <c r="C25" s="26">
        <v>238.42</v>
      </c>
      <c r="E25" s="1" t="s">
        <v>144</v>
      </c>
      <c r="G25" s="1" t="s">
        <v>145</v>
      </c>
      <c r="H25" s="1">
        <v>60510</v>
      </c>
      <c r="I25" s="39">
        <v>42641</v>
      </c>
      <c r="K25" s="1" t="s">
        <v>146</v>
      </c>
    </row>
    <row r="26" spans="1:11" x14ac:dyDescent="0.2">
      <c r="D26" s="26">
        <v>238.42</v>
      </c>
    </row>
    <row r="28" spans="1:11" x14ac:dyDescent="0.2">
      <c r="A28" s="1">
        <v>2017</v>
      </c>
      <c r="C28" s="26">
        <v>519.65</v>
      </c>
      <c r="E28" s="1" t="s">
        <v>151</v>
      </c>
      <c r="G28" s="1" t="s">
        <v>149</v>
      </c>
      <c r="H28" s="1">
        <v>61922</v>
      </c>
      <c r="I28" s="39">
        <v>42761</v>
      </c>
      <c r="K28" s="1" t="s">
        <v>150</v>
      </c>
    </row>
    <row r="29" spans="1:11" x14ac:dyDescent="0.2">
      <c r="D29" s="26">
        <v>519.65</v>
      </c>
      <c r="E29" s="1" t="s">
        <v>148</v>
      </c>
    </row>
    <row r="30" spans="1:11" x14ac:dyDescent="0.2">
      <c r="E30" s="1" t="s">
        <v>79</v>
      </c>
    </row>
    <row r="32" spans="1:11" x14ac:dyDescent="0.2">
      <c r="A32" s="1">
        <v>2017</v>
      </c>
      <c r="C32" s="26">
        <v>741.9</v>
      </c>
      <c r="E32" s="1" t="s">
        <v>152</v>
      </c>
      <c r="G32" s="1" t="s">
        <v>154</v>
      </c>
      <c r="H32" s="1">
        <v>62404</v>
      </c>
      <c r="I32" s="39">
        <v>42801</v>
      </c>
      <c r="K32" s="1" t="s">
        <v>155</v>
      </c>
    </row>
    <row r="33" spans="1:11" x14ac:dyDescent="0.2">
      <c r="D33" s="26">
        <v>741.9</v>
      </c>
      <c r="E33" s="1" t="s">
        <v>153</v>
      </c>
    </row>
    <row r="34" spans="1:11" x14ac:dyDescent="0.2">
      <c r="E34" s="1" t="s">
        <v>79</v>
      </c>
    </row>
    <row r="36" spans="1:11" x14ac:dyDescent="0.2">
      <c r="A36" s="1">
        <v>2017</v>
      </c>
      <c r="C36" s="26">
        <v>733</v>
      </c>
      <c r="E36" s="1" t="s">
        <v>151</v>
      </c>
      <c r="G36" s="1" t="s">
        <v>156</v>
      </c>
      <c r="H36" s="1">
        <v>63128</v>
      </c>
      <c r="I36" s="39">
        <v>42863</v>
      </c>
      <c r="K36" s="1" t="s">
        <v>157</v>
      </c>
    </row>
    <row r="37" spans="1:11" x14ac:dyDescent="0.2">
      <c r="D37" s="26">
        <v>733</v>
      </c>
      <c r="E37" s="1" t="s">
        <v>148</v>
      </c>
    </row>
    <row r="38" spans="1:11" x14ac:dyDescent="0.2">
      <c r="E38" s="1" t="s">
        <v>79</v>
      </c>
    </row>
    <row r="40" spans="1:11" x14ac:dyDescent="0.2">
      <c r="A40" s="1">
        <v>2017</v>
      </c>
      <c r="C40" s="26">
        <v>8407.74</v>
      </c>
      <c r="E40" s="1" t="s">
        <v>158</v>
      </c>
      <c r="G40" s="1" t="s">
        <v>160</v>
      </c>
      <c r="H40" s="1">
        <v>63259</v>
      </c>
      <c r="I40" s="39">
        <v>42871</v>
      </c>
      <c r="K40" s="1" t="s">
        <v>161</v>
      </c>
    </row>
    <row r="41" spans="1:11" x14ac:dyDescent="0.2">
      <c r="D41" s="26">
        <v>8407.74</v>
      </c>
      <c r="E41" s="1" t="s">
        <v>159</v>
      </c>
    </row>
    <row r="42" spans="1:11" x14ac:dyDescent="0.2">
      <c r="E42" s="1" t="s">
        <v>79</v>
      </c>
    </row>
    <row r="44" spans="1:11" x14ac:dyDescent="0.2">
      <c r="A44" s="1">
        <v>2017</v>
      </c>
      <c r="C44" s="26">
        <v>1331.44</v>
      </c>
      <c r="E44" s="1" t="s">
        <v>162</v>
      </c>
      <c r="G44" s="1" t="s">
        <v>165</v>
      </c>
      <c r="H44" s="1">
        <v>63260</v>
      </c>
      <c r="I44" s="39">
        <v>42871</v>
      </c>
      <c r="K44" s="1" t="s">
        <v>166</v>
      </c>
    </row>
    <row r="45" spans="1:11" x14ac:dyDescent="0.2">
      <c r="D45" s="26">
        <v>1331.44</v>
      </c>
      <c r="E45" s="1" t="s">
        <v>163</v>
      </c>
      <c r="K45" s="1" t="s">
        <v>167</v>
      </c>
    </row>
    <row r="46" spans="1:11" x14ac:dyDescent="0.2">
      <c r="E46" s="1" t="s">
        <v>164</v>
      </c>
    </row>
    <row r="49" spans="1:14" s="81" customFormat="1" x14ac:dyDescent="0.2">
      <c r="C49" s="82"/>
      <c r="D49" s="82"/>
      <c r="I49" s="83"/>
    </row>
    <row r="50" spans="1:14" x14ac:dyDescent="0.2">
      <c r="A50" s="1" t="s">
        <v>201</v>
      </c>
      <c r="D50" s="26">
        <f>SUM(D3:D49)</f>
        <v>20692.309999999998</v>
      </c>
      <c r="E50" s="3"/>
      <c r="H50" s="59"/>
      <c r="I50" s="60"/>
      <c r="J50" s="59"/>
      <c r="K50" s="59"/>
      <c r="L50" s="59"/>
      <c r="M50" s="59"/>
      <c r="N50" s="59"/>
    </row>
    <row r="51" spans="1:14" x14ac:dyDescent="0.2">
      <c r="H51" s="59"/>
      <c r="I51" s="60"/>
      <c r="J51" s="59"/>
      <c r="K51" s="59"/>
      <c r="L51" s="59"/>
      <c r="M51" s="59"/>
      <c r="N51" s="59"/>
    </row>
    <row r="52" spans="1:14" x14ac:dyDescent="0.2">
      <c r="H52" s="59"/>
      <c r="I52" s="60"/>
      <c r="J52" s="59"/>
      <c r="K52" s="59"/>
      <c r="L52" s="59"/>
      <c r="M52" s="59"/>
      <c r="N52" s="59"/>
    </row>
    <row r="53" spans="1:14" x14ac:dyDescent="0.2">
      <c r="A53" s="1">
        <v>2018</v>
      </c>
      <c r="C53" s="26">
        <v>1108.21</v>
      </c>
      <c r="E53" s="1" t="s">
        <v>215</v>
      </c>
      <c r="F53" s="1" t="s">
        <v>205</v>
      </c>
      <c r="G53" s="1" t="s">
        <v>192</v>
      </c>
      <c r="H53" s="59">
        <v>66916</v>
      </c>
      <c r="I53" s="60">
        <v>43189</v>
      </c>
      <c r="J53" s="59"/>
      <c r="K53" s="59" t="s">
        <v>193</v>
      </c>
      <c r="L53" s="59"/>
      <c r="M53" s="59"/>
      <c r="N53" s="59"/>
    </row>
    <row r="54" spans="1:14" x14ac:dyDescent="0.2">
      <c r="D54" s="26">
        <v>1108.21</v>
      </c>
      <c r="E54" s="1" t="s">
        <v>214</v>
      </c>
    </row>
    <row r="55" spans="1:14" x14ac:dyDescent="0.2">
      <c r="D55" s="27">
        <v>-1108.21</v>
      </c>
      <c r="E55" s="1" t="s">
        <v>19</v>
      </c>
    </row>
    <row r="57" spans="1:14" x14ac:dyDescent="0.2">
      <c r="A57" s="1">
        <v>2018</v>
      </c>
      <c r="C57" s="26">
        <v>716.06</v>
      </c>
      <c r="E57" s="1" t="s">
        <v>224</v>
      </c>
      <c r="F57" s="1" t="s">
        <v>206</v>
      </c>
      <c r="G57" s="1" t="s">
        <v>198</v>
      </c>
      <c r="H57" s="1">
        <v>66800</v>
      </c>
      <c r="I57" s="39">
        <v>43185</v>
      </c>
      <c r="K57" s="1" t="s">
        <v>226</v>
      </c>
    </row>
    <row r="58" spans="1:14" x14ac:dyDescent="0.2">
      <c r="D58" s="26">
        <v>716.06</v>
      </c>
      <c r="E58" s="1" t="s">
        <v>225</v>
      </c>
    </row>
    <row r="59" spans="1:14" x14ac:dyDescent="0.2">
      <c r="E59" s="1" t="s">
        <v>19</v>
      </c>
    </row>
    <row r="61" spans="1:14" x14ac:dyDescent="0.2">
      <c r="A61" s="1">
        <v>2018</v>
      </c>
      <c r="C61" s="26">
        <v>2672.74</v>
      </c>
      <c r="E61" s="1" t="s">
        <v>216</v>
      </c>
      <c r="F61" s="1" t="s">
        <v>205</v>
      </c>
      <c r="G61" s="1" t="s">
        <v>199</v>
      </c>
      <c r="H61" s="1">
        <v>66917</v>
      </c>
      <c r="I61" s="39">
        <v>43192</v>
      </c>
      <c r="K61" s="1" t="s">
        <v>213</v>
      </c>
    </row>
    <row r="62" spans="1:14" x14ac:dyDescent="0.2">
      <c r="D62" s="26">
        <v>2672.74</v>
      </c>
      <c r="E62" s="1" t="s">
        <v>211</v>
      </c>
    </row>
    <row r="63" spans="1:14" x14ac:dyDescent="0.2">
      <c r="E63" s="1" t="s">
        <v>212</v>
      </c>
    </row>
    <row r="65" spans="1:11" x14ac:dyDescent="0.2">
      <c r="A65" s="1">
        <v>2018</v>
      </c>
      <c r="C65" s="26">
        <v>951.46</v>
      </c>
      <c r="E65" s="1" t="s">
        <v>217</v>
      </c>
      <c r="F65" s="1" t="s">
        <v>205</v>
      </c>
      <c r="G65" s="1" t="s">
        <v>200</v>
      </c>
      <c r="H65" s="1">
        <v>66939</v>
      </c>
      <c r="I65" s="39">
        <v>43192</v>
      </c>
      <c r="K65" s="1" t="s">
        <v>219</v>
      </c>
    </row>
    <row r="66" spans="1:11" x14ac:dyDescent="0.2">
      <c r="D66" s="26">
        <v>951.46</v>
      </c>
      <c r="E66" s="1" t="s">
        <v>218</v>
      </c>
    </row>
    <row r="67" spans="1:11" x14ac:dyDescent="0.2">
      <c r="E67" s="1" t="s">
        <v>19</v>
      </c>
    </row>
    <row r="69" spans="1:11" x14ac:dyDescent="0.2">
      <c r="A69" s="1">
        <v>2018</v>
      </c>
      <c r="C69" s="95">
        <v>12161.34</v>
      </c>
      <c r="E69" s="1" t="s">
        <v>220</v>
      </c>
      <c r="F69" s="1" t="s">
        <v>209</v>
      </c>
      <c r="G69" s="1" t="s">
        <v>210</v>
      </c>
      <c r="H69" s="1">
        <v>67297</v>
      </c>
      <c r="I69" s="39">
        <v>43227</v>
      </c>
      <c r="K69" s="1" t="s">
        <v>223</v>
      </c>
    </row>
    <row r="70" spans="1:11" x14ac:dyDescent="0.2">
      <c r="D70" s="26">
        <v>12161.34</v>
      </c>
      <c r="E70" s="1" t="s">
        <v>221</v>
      </c>
    </row>
    <row r="71" spans="1:11" x14ac:dyDescent="0.2">
      <c r="E71" s="1" t="s">
        <v>222</v>
      </c>
    </row>
    <row r="73" spans="1:11" s="81" customFormat="1" x14ac:dyDescent="0.2">
      <c r="C73" s="82"/>
      <c r="D73" s="82"/>
      <c r="I73" s="83"/>
    </row>
    <row r="74" spans="1:11" x14ac:dyDescent="0.2">
      <c r="A74" s="1" t="s">
        <v>202</v>
      </c>
      <c r="D74" s="26">
        <f>SUM(D53:D73)</f>
        <v>16501.599999999999</v>
      </c>
    </row>
    <row r="77" spans="1:11" s="75" customFormat="1" ht="13.5" thickBot="1" x14ac:dyDescent="0.25">
      <c r="C77" s="76"/>
      <c r="D77" s="76"/>
      <c r="I77" s="77"/>
    </row>
    <row r="78" spans="1:11" s="84" customFormat="1" ht="16.5" thickTop="1" x14ac:dyDescent="0.25">
      <c r="A78" s="84" t="s">
        <v>203</v>
      </c>
      <c r="C78" s="85"/>
      <c r="D78" s="85">
        <f>SUM(D50+D74)</f>
        <v>37193.909999999996</v>
      </c>
      <c r="E78" s="84" t="s">
        <v>207</v>
      </c>
      <c r="I78" s="86"/>
    </row>
    <row r="81" spans="1:11" s="15" customFormat="1" x14ac:dyDescent="0.2">
      <c r="A81" s="15">
        <v>2015</v>
      </c>
      <c r="C81" s="43">
        <v>128.31</v>
      </c>
      <c r="D81" s="43"/>
      <c r="E81" s="15" t="s">
        <v>59</v>
      </c>
      <c r="F81" s="53"/>
      <c r="G81" s="15" t="s">
        <v>66</v>
      </c>
      <c r="I81" s="44"/>
      <c r="K81" s="15" t="s">
        <v>62</v>
      </c>
    </row>
    <row r="82" spans="1:11" s="15" customFormat="1" x14ac:dyDescent="0.2">
      <c r="C82" s="43"/>
      <c r="D82" s="43">
        <v>-128.31</v>
      </c>
      <c r="E82" s="15" t="s">
        <v>60</v>
      </c>
      <c r="F82" s="87" t="s">
        <v>208</v>
      </c>
      <c r="I82" s="44"/>
    </row>
    <row r="83" spans="1:11" s="15" customFormat="1" x14ac:dyDescent="0.2">
      <c r="C83" s="43"/>
      <c r="D83" s="54"/>
      <c r="I83" s="44"/>
    </row>
    <row r="84" spans="1:11" s="75" customFormat="1" ht="13.5" thickBot="1" x14ac:dyDescent="0.25">
      <c r="C84" s="76"/>
      <c r="D84" s="76"/>
      <c r="I84" s="77"/>
    </row>
    <row r="85" spans="1:11" s="84" customFormat="1" ht="16.5" thickTop="1" x14ac:dyDescent="0.25">
      <c r="A85" s="84" t="s">
        <v>227</v>
      </c>
      <c r="C85" s="85"/>
      <c r="D85" s="85">
        <f>SUM(D78:D84)</f>
        <v>37065.599999999999</v>
      </c>
      <c r="E85" s="84" t="s">
        <v>207</v>
      </c>
      <c r="I85" s="8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7"/>
  <sheetViews>
    <sheetView workbookViewId="0">
      <selection activeCell="E10" sqref="E10"/>
    </sheetView>
  </sheetViews>
  <sheetFormatPr defaultRowHeight="12.75" x14ac:dyDescent="0.2"/>
  <cols>
    <col min="1" max="1" width="5.7109375" style="1" bestFit="1" customWidth="1"/>
    <col min="2" max="2" width="11.85546875" style="1" bestFit="1" customWidth="1"/>
    <col min="3" max="3" width="15.5703125" style="1" bestFit="1" customWidth="1"/>
    <col min="4" max="4" width="15.5703125" style="93" bestFit="1" customWidth="1"/>
    <col min="5" max="5" width="18.28515625" style="1" bestFit="1" customWidth="1"/>
    <col min="6" max="6" width="12.85546875" style="1" bestFit="1" customWidth="1"/>
    <col min="7" max="7" width="38.140625" style="1" bestFit="1" customWidth="1"/>
    <col min="8" max="8" width="8" style="1" bestFit="1" customWidth="1"/>
    <col min="9" max="9" width="5.7109375" style="1" bestFit="1" customWidth="1"/>
    <col min="10" max="10" width="9.140625" style="1"/>
    <col min="11" max="11" width="15.28515625" style="1" bestFit="1" customWidth="1"/>
    <col min="12" max="16384" width="9.140625" style="1"/>
  </cols>
  <sheetData>
    <row r="1" spans="1:255" s="90" customFormat="1" x14ac:dyDescent="0.2">
      <c r="A1" s="4"/>
      <c r="B1" s="5"/>
      <c r="C1" s="24"/>
      <c r="D1" s="88" t="s">
        <v>10</v>
      </c>
      <c r="E1" s="5"/>
      <c r="F1" s="5"/>
      <c r="G1" s="5"/>
      <c r="H1" s="5"/>
      <c r="I1" s="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92" customFormat="1" x14ac:dyDescent="0.2">
      <c r="A2" s="16" t="s">
        <v>11</v>
      </c>
      <c r="B2" s="12" t="s">
        <v>12</v>
      </c>
      <c r="C2" s="25" t="s">
        <v>13</v>
      </c>
      <c r="D2" s="88" t="s">
        <v>14</v>
      </c>
      <c r="E2" s="12" t="s">
        <v>15</v>
      </c>
      <c r="F2" s="12"/>
      <c r="G2" s="12" t="s">
        <v>16</v>
      </c>
      <c r="H2" s="12" t="s">
        <v>17</v>
      </c>
      <c r="I2" s="38" t="s">
        <v>11</v>
      </c>
      <c r="J2" s="12" t="s">
        <v>18</v>
      </c>
      <c r="K2" s="91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92" customFormat="1" x14ac:dyDescent="0.2">
      <c r="A3" s="16"/>
      <c r="B3" s="12"/>
      <c r="C3" s="25"/>
      <c r="D3" s="88"/>
      <c r="E3" s="12"/>
      <c r="F3" s="12"/>
      <c r="G3" s="12"/>
      <c r="H3" s="12"/>
      <c r="I3" s="38"/>
      <c r="J3" s="12"/>
      <c r="K3" s="9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s="15" customFormat="1" x14ac:dyDescent="0.2">
      <c r="A4" s="15">
        <v>2015</v>
      </c>
      <c r="C4" s="43">
        <v>256.62</v>
      </c>
      <c r="D4" s="89"/>
      <c r="E4" s="15" t="s">
        <v>59</v>
      </c>
      <c r="F4" s="53"/>
      <c r="G4" s="15" t="s">
        <v>66</v>
      </c>
      <c r="I4" s="44"/>
      <c r="K4" s="15" t="s">
        <v>62</v>
      </c>
    </row>
    <row r="5" spans="1:255" s="15" customFormat="1" x14ac:dyDescent="0.2">
      <c r="C5" s="43"/>
      <c r="D5" s="89">
        <v>256.62</v>
      </c>
      <c r="E5" s="15" t="s">
        <v>60</v>
      </c>
      <c r="I5" s="44"/>
    </row>
    <row r="6" spans="1:255" s="15" customFormat="1" x14ac:dyDescent="0.2">
      <c r="C6" s="43"/>
      <c r="D6" s="89">
        <v>-128.31</v>
      </c>
      <c r="E6" s="15" t="s">
        <v>61</v>
      </c>
      <c r="F6" s="15" t="s">
        <v>143</v>
      </c>
      <c r="I6" s="44"/>
    </row>
    <row r="7" spans="1:255" x14ac:dyDescent="0.2">
      <c r="D7" s="93">
        <v>-128.31</v>
      </c>
      <c r="F7" s="87" t="s">
        <v>204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5"/>
  <sheetViews>
    <sheetView workbookViewId="0">
      <selection activeCell="E16" sqref="E16"/>
    </sheetView>
  </sheetViews>
  <sheetFormatPr defaultRowHeight="15" x14ac:dyDescent="0.25"/>
  <cols>
    <col min="1" max="1" width="8.7109375" style="94" customWidth="1"/>
    <col min="2" max="2" width="11.85546875" bestFit="1" customWidth="1"/>
    <col min="3" max="3" width="11" bestFit="1" customWidth="1"/>
    <col min="4" max="4" width="15.5703125" bestFit="1" customWidth="1"/>
    <col min="5" max="5" width="21" bestFit="1" customWidth="1"/>
    <col min="6" max="6" width="20" bestFit="1" customWidth="1"/>
    <col min="7" max="7" width="44.85546875" bestFit="1" customWidth="1"/>
    <col min="8" max="8" width="8" bestFit="1" customWidth="1"/>
    <col min="9" max="9" width="7.42578125" bestFit="1" customWidth="1"/>
    <col min="11" max="11" width="15.140625" bestFit="1" customWidth="1"/>
  </cols>
  <sheetData>
    <row r="1" spans="1:255" s="6" customFormat="1" x14ac:dyDescent="0.25">
      <c r="A1" s="37"/>
      <c r="B1" s="5"/>
      <c r="C1" s="24"/>
      <c r="D1" s="25" t="s">
        <v>10</v>
      </c>
      <c r="E1" s="5"/>
      <c r="F1" s="5"/>
      <c r="G1" s="5"/>
      <c r="H1" s="5"/>
      <c r="I1" s="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8" customFormat="1" x14ac:dyDescent="0.25">
      <c r="A2" s="38" t="s">
        <v>11</v>
      </c>
      <c r="B2" s="12" t="s">
        <v>12</v>
      </c>
      <c r="C2" s="25" t="s">
        <v>13</v>
      </c>
      <c r="D2" s="25" t="s">
        <v>14</v>
      </c>
      <c r="E2" s="12" t="s">
        <v>15</v>
      </c>
      <c r="F2" s="12"/>
      <c r="G2" s="12" t="s">
        <v>16</v>
      </c>
      <c r="H2" s="12" t="s">
        <v>17</v>
      </c>
      <c r="I2" s="38" t="s">
        <v>11</v>
      </c>
      <c r="J2" s="12" t="s">
        <v>18</v>
      </c>
      <c r="K2" s="17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4" spans="1:255" x14ac:dyDescent="0.25">
      <c r="A4" s="94">
        <v>43192</v>
      </c>
      <c r="C4">
        <v>1108.21</v>
      </c>
      <c r="E4" t="s">
        <v>194</v>
      </c>
      <c r="F4" t="s">
        <v>195</v>
      </c>
      <c r="G4" s="1" t="s">
        <v>192</v>
      </c>
      <c r="H4" s="59">
        <v>66916</v>
      </c>
      <c r="I4" s="60">
        <v>43189</v>
      </c>
      <c r="J4" s="59"/>
      <c r="K4" s="59" t="s">
        <v>193</v>
      </c>
    </row>
    <row r="5" spans="1:255" x14ac:dyDescent="0.25">
      <c r="D5">
        <v>1108.21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7"/>
  <sheetViews>
    <sheetView topLeftCell="A31" workbookViewId="0">
      <selection activeCell="F13" sqref="F13"/>
    </sheetView>
  </sheetViews>
  <sheetFormatPr defaultColWidth="9.140625" defaultRowHeight="12.75" x14ac:dyDescent="0.2"/>
  <cols>
    <col min="1" max="4" width="9.140625" style="1"/>
    <col min="5" max="5" width="21.7109375" style="1" customWidth="1"/>
    <col min="6" max="6" width="26.5703125" style="1" bestFit="1" customWidth="1"/>
    <col min="7" max="7" width="34.5703125" style="1" bestFit="1" customWidth="1"/>
    <col min="8" max="10" width="9.140625" style="1"/>
    <col min="11" max="11" width="20.7109375" style="1" customWidth="1"/>
    <col min="12" max="16384" width="9.140625" style="1"/>
  </cols>
  <sheetData>
    <row r="1" spans="1:255" s="6" customFormat="1" ht="15" x14ac:dyDescent="0.25">
      <c r="A1" s="4"/>
      <c r="B1" s="5"/>
      <c r="C1" s="5"/>
      <c r="D1" s="5" t="s">
        <v>10</v>
      </c>
      <c r="E1" s="5"/>
      <c r="F1" s="5"/>
      <c r="G1" s="5"/>
      <c r="H1" s="5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6" customFormat="1" ht="15" x14ac:dyDescent="0.25">
      <c r="A2" s="4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/>
      <c r="G2" s="5" t="s">
        <v>16</v>
      </c>
      <c r="H2" s="5" t="s">
        <v>17</v>
      </c>
      <c r="I2" s="4" t="s">
        <v>11</v>
      </c>
      <c r="J2" s="5" t="s">
        <v>18</v>
      </c>
      <c r="K2" s="9" t="s">
        <v>33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6" customFormat="1" ht="15" x14ac:dyDescent="0.25">
      <c r="A3" s="7"/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ht="15" x14ac:dyDescent="0.25">
      <c r="A4" s="4">
        <v>41050</v>
      </c>
      <c r="B4" s="8">
        <v>297298</v>
      </c>
      <c r="C4" s="5">
        <v>4055.94</v>
      </c>
      <c r="D4" s="12">
        <v>-1142.57</v>
      </c>
      <c r="E4" s="5" t="s">
        <v>0</v>
      </c>
      <c r="F4" s="12" t="s">
        <v>1</v>
      </c>
      <c r="G4" s="5"/>
      <c r="H4" s="5"/>
      <c r="I4" s="4"/>
      <c r="J4" s="5"/>
      <c r="K4" s="5" t="s">
        <v>36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x14ac:dyDescent="0.2">
      <c r="A5" s="4"/>
      <c r="B5" s="8"/>
      <c r="C5" s="5"/>
      <c r="D5" s="12">
        <v>-1480.76</v>
      </c>
      <c r="E5" s="5" t="s">
        <v>22</v>
      </c>
      <c r="F5" s="12" t="s">
        <v>2</v>
      </c>
      <c r="G5" s="5"/>
      <c r="H5" s="5"/>
      <c r="I5" s="4"/>
      <c r="J5" s="5"/>
      <c r="K5" s="1" t="s">
        <v>37</v>
      </c>
    </row>
    <row r="6" spans="1:255" x14ac:dyDescent="0.2">
      <c r="A6" s="4"/>
      <c r="B6" s="8"/>
      <c r="C6" s="5"/>
      <c r="D6" s="12">
        <v>-1432.61</v>
      </c>
      <c r="E6" s="5" t="s">
        <v>21</v>
      </c>
      <c r="F6" s="12" t="s">
        <v>44</v>
      </c>
      <c r="G6" s="5"/>
      <c r="H6" s="5"/>
      <c r="I6" s="4"/>
      <c r="J6" s="5"/>
    </row>
    <row r="7" spans="1:255" x14ac:dyDescent="0.2">
      <c r="A7" s="4"/>
      <c r="B7" s="8"/>
      <c r="C7" s="5"/>
      <c r="D7" s="5"/>
      <c r="E7" s="5"/>
      <c r="F7" s="5"/>
      <c r="G7" s="5"/>
      <c r="H7" s="5"/>
      <c r="I7" s="4"/>
      <c r="J7" s="5"/>
    </row>
    <row r="8" spans="1:255" x14ac:dyDescent="0.2">
      <c r="A8" s="4"/>
      <c r="B8" s="8"/>
      <c r="C8" s="5"/>
      <c r="D8" s="5">
        <f>C4</f>
        <v>4055.94</v>
      </c>
      <c r="E8" s="5"/>
      <c r="F8" s="5"/>
      <c r="G8" s="5" t="s">
        <v>3</v>
      </c>
      <c r="H8" s="5"/>
      <c r="I8" s="4"/>
      <c r="J8" s="5"/>
    </row>
    <row r="9" spans="1:255" x14ac:dyDescent="0.2">
      <c r="A9" s="4"/>
      <c r="B9" s="8"/>
      <c r="C9" s="5"/>
      <c r="D9" s="5"/>
      <c r="E9" s="5"/>
      <c r="F9" s="5"/>
      <c r="G9" s="5"/>
      <c r="H9" s="5"/>
      <c r="I9" s="4"/>
      <c r="J9" s="5"/>
    </row>
    <row r="10" spans="1:255" x14ac:dyDescent="0.2">
      <c r="A10" s="1">
        <v>2013</v>
      </c>
      <c r="C10" s="1">
        <v>3732.65</v>
      </c>
      <c r="E10" s="1" t="s">
        <v>4</v>
      </c>
      <c r="G10" s="5" t="s">
        <v>26</v>
      </c>
      <c r="K10" s="1" t="s">
        <v>34</v>
      </c>
    </row>
    <row r="11" spans="1:255" x14ac:dyDescent="0.2">
      <c r="D11" s="1">
        <f>SUM(C10)</f>
        <v>3732.65</v>
      </c>
      <c r="E11" s="1" t="s">
        <v>23</v>
      </c>
    </row>
    <row r="14" spans="1:255" x14ac:dyDescent="0.2">
      <c r="K14" s="1" t="s">
        <v>38</v>
      </c>
    </row>
    <row r="15" spans="1:255" x14ac:dyDescent="0.2">
      <c r="A15" s="1">
        <v>2013</v>
      </c>
      <c r="C15" s="1">
        <v>2449.71</v>
      </c>
      <c r="E15" s="1" t="s">
        <v>5</v>
      </c>
      <c r="G15" s="5" t="s">
        <v>27</v>
      </c>
    </row>
    <row r="16" spans="1:255" x14ac:dyDescent="0.2">
      <c r="D16" s="13">
        <v>-2449.71</v>
      </c>
      <c r="E16" s="1" t="s">
        <v>24</v>
      </c>
    </row>
    <row r="17" spans="1:11" x14ac:dyDescent="0.2">
      <c r="E17" s="1" t="s">
        <v>21</v>
      </c>
      <c r="F17" s="13" t="s">
        <v>47</v>
      </c>
    </row>
    <row r="19" spans="1:11" x14ac:dyDescent="0.2">
      <c r="D19" s="1">
        <v>2449.71</v>
      </c>
    </row>
    <row r="21" spans="1:11" x14ac:dyDescent="0.2">
      <c r="A21" s="1">
        <v>2013</v>
      </c>
      <c r="C21" s="1">
        <v>1696.62</v>
      </c>
      <c r="E21" s="1" t="s">
        <v>6</v>
      </c>
      <c r="G21" s="5" t="s">
        <v>27</v>
      </c>
      <c r="K21" s="1" t="s">
        <v>39</v>
      </c>
    </row>
    <row r="22" spans="1:11" x14ac:dyDescent="0.2">
      <c r="E22" s="1" t="s">
        <v>25</v>
      </c>
    </row>
    <row r="23" spans="1:11" x14ac:dyDescent="0.2">
      <c r="D23" s="13">
        <v>-1696.62</v>
      </c>
      <c r="E23" s="1" t="s">
        <v>21</v>
      </c>
      <c r="F23" s="13" t="s">
        <v>45</v>
      </c>
    </row>
    <row r="25" spans="1:11" x14ac:dyDescent="0.2">
      <c r="D25" s="1">
        <v>1696.62</v>
      </c>
    </row>
    <row r="27" spans="1:11" x14ac:dyDescent="0.2">
      <c r="A27" s="1">
        <v>2014</v>
      </c>
      <c r="C27" s="1">
        <v>21256.37</v>
      </c>
      <c r="E27" s="1" t="s">
        <v>7</v>
      </c>
      <c r="G27" s="5" t="s">
        <v>28</v>
      </c>
      <c r="K27" s="1" t="s">
        <v>40</v>
      </c>
    </row>
    <row r="28" spans="1:11" x14ac:dyDescent="0.2">
      <c r="D28" s="13">
        <v>-21256.37</v>
      </c>
      <c r="E28" s="1" t="s">
        <v>20</v>
      </c>
    </row>
    <row r="29" spans="1:11" x14ac:dyDescent="0.2">
      <c r="E29" s="1" t="s">
        <v>19</v>
      </c>
      <c r="F29" s="13" t="s">
        <v>49</v>
      </c>
    </row>
    <row r="31" spans="1:11" x14ac:dyDescent="0.2">
      <c r="D31" s="1">
        <v>21256.37</v>
      </c>
    </row>
    <row r="33" spans="1:11" x14ac:dyDescent="0.2">
      <c r="A33" s="1">
        <v>2014</v>
      </c>
      <c r="C33" s="1">
        <v>2989.75</v>
      </c>
      <c r="E33" s="1" t="s">
        <v>29</v>
      </c>
      <c r="G33" s="14" t="s">
        <v>64</v>
      </c>
      <c r="K33" s="1" t="s">
        <v>41</v>
      </c>
    </row>
    <row r="34" spans="1:11" x14ac:dyDescent="0.2">
      <c r="D34" s="1">
        <v>2989.75</v>
      </c>
      <c r="E34" s="1" t="s">
        <v>30</v>
      </c>
    </row>
    <row r="35" spans="1:11" x14ac:dyDescent="0.2">
      <c r="E35" s="1" t="s">
        <v>19</v>
      </c>
    </row>
    <row r="39" spans="1:11" x14ac:dyDescent="0.2">
      <c r="A39" s="1">
        <v>2014</v>
      </c>
      <c r="C39" s="1">
        <v>5040.88</v>
      </c>
      <c r="E39" s="1" t="s">
        <v>31</v>
      </c>
      <c r="G39" s="14" t="s">
        <v>65</v>
      </c>
      <c r="K39" s="1" t="s">
        <v>35</v>
      </c>
    </row>
    <row r="40" spans="1:11" x14ac:dyDescent="0.2">
      <c r="D40" s="13">
        <v>-5040.88</v>
      </c>
      <c r="E40" s="1" t="s">
        <v>32</v>
      </c>
      <c r="K40" s="1" t="s">
        <v>43</v>
      </c>
    </row>
    <row r="41" spans="1:11" x14ac:dyDescent="0.2">
      <c r="E41" s="1" t="s">
        <v>19</v>
      </c>
      <c r="F41" s="13" t="s">
        <v>48</v>
      </c>
    </row>
    <row r="43" spans="1:11" x14ac:dyDescent="0.2">
      <c r="D43" s="1">
        <v>5040.88</v>
      </c>
    </row>
    <row r="45" spans="1:11" x14ac:dyDescent="0.2">
      <c r="A45" s="1">
        <v>2014</v>
      </c>
      <c r="C45" s="1">
        <v>54793.41</v>
      </c>
      <c r="E45" s="1" t="s">
        <v>50</v>
      </c>
    </row>
    <row r="46" spans="1:11" x14ac:dyDescent="0.2">
      <c r="D46" s="1">
        <v>54793.41</v>
      </c>
    </row>
    <row r="49" spans="1:11" x14ac:dyDescent="0.2">
      <c r="A49" s="1">
        <v>2014</v>
      </c>
      <c r="C49" s="2">
        <v>8345.1</v>
      </c>
      <c r="E49" s="1" t="s">
        <v>53</v>
      </c>
      <c r="F49" s="13" t="s">
        <v>69</v>
      </c>
      <c r="G49" s="1" t="s">
        <v>68</v>
      </c>
    </row>
    <row r="50" spans="1:11" x14ac:dyDescent="0.2">
      <c r="D50" s="1">
        <v>8345.1</v>
      </c>
      <c r="E50" s="1" t="s">
        <v>54</v>
      </c>
    </row>
    <row r="51" spans="1:11" x14ac:dyDescent="0.2">
      <c r="E51" s="1" t="s">
        <v>55</v>
      </c>
    </row>
    <row r="53" spans="1:11" x14ac:dyDescent="0.2">
      <c r="A53" s="1">
        <v>2015</v>
      </c>
      <c r="C53" s="1">
        <v>11549.18</v>
      </c>
      <c r="E53" s="1" t="s">
        <v>51</v>
      </c>
      <c r="F53" s="13" t="s">
        <v>70</v>
      </c>
      <c r="G53" s="1" t="s">
        <v>58</v>
      </c>
    </row>
    <row r="54" spans="1:11" x14ac:dyDescent="0.2">
      <c r="D54" s="1">
        <v>11549.18</v>
      </c>
      <c r="E54" s="1" t="s">
        <v>56</v>
      </c>
    </row>
    <row r="55" spans="1:11" x14ac:dyDescent="0.2">
      <c r="E55" s="1" t="s">
        <v>57</v>
      </c>
    </row>
    <row r="57" spans="1:11" x14ac:dyDescent="0.2">
      <c r="A57" s="1">
        <v>2015</v>
      </c>
      <c r="C57" s="1">
        <v>256.62</v>
      </c>
      <c r="E57" s="1" t="s">
        <v>59</v>
      </c>
      <c r="G57" s="1" t="s">
        <v>66</v>
      </c>
      <c r="K57" s="1" t="s">
        <v>62</v>
      </c>
    </row>
    <row r="58" spans="1:11" x14ac:dyDescent="0.2">
      <c r="D58" s="1">
        <v>256.62</v>
      </c>
      <c r="E58" s="1" t="s">
        <v>60</v>
      </c>
    </row>
    <row r="59" spans="1:11" x14ac:dyDescent="0.2">
      <c r="E59" s="1" t="s">
        <v>61</v>
      </c>
    </row>
    <row r="61" spans="1:11" x14ac:dyDescent="0.2">
      <c r="A61" s="1">
        <v>2015</v>
      </c>
      <c r="C61" s="1">
        <v>6369.47</v>
      </c>
      <c r="E61" s="1" t="s">
        <v>59</v>
      </c>
      <c r="G61" s="1" t="s">
        <v>67</v>
      </c>
      <c r="K61" s="1" t="s">
        <v>63</v>
      </c>
    </row>
    <row r="62" spans="1:11" x14ac:dyDescent="0.2">
      <c r="D62" s="1">
        <v>6369.47</v>
      </c>
      <c r="E62" s="1" t="s">
        <v>60</v>
      </c>
    </row>
    <row r="63" spans="1:11" x14ac:dyDescent="0.2">
      <c r="E63" s="1" t="s">
        <v>61</v>
      </c>
    </row>
    <row r="67" spans="1:5" x14ac:dyDescent="0.2">
      <c r="A67" s="1" t="s">
        <v>8</v>
      </c>
      <c r="D67" s="2">
        <f>SUM(D3:D65)</f>
        <v>88036.18</v>
      </c>
      <c r="E67" s="3" t="s">
        <v>46</v>
      </c>
    </row>
  </sheetData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"/>
  <sheetViews>
    <sheetView workbookViewId="0">
      <selection activeCell="F20" sqref="F20"/>
    </sheetView>
  </sheetViews>
  <sheetFormatPr defaultRowHeight="15" x14ac:dyDescent="0.25"/>
  <cols>
    <col min="5" max="5" width="14.28515625" customWidth="1"/>
    <col min="6" max="6" width="14" customWidth="1"/>
    <col min="7" max="7" width="12.85546875" customWidth="1"/>
  </cols>
  <sheetData>
    <row r="1" spans="1:255" s="6" customFormat="1" x14ac:dyDescent="0.25">
      <c r="A1" s="4"/>
      <c r="B1" s="5"/>
      <c r="C1" s="5"/>
      <c r="D1" s="5" t="s">
        <v>10</v>
      </c>
      <c r="E1" s="5"/>
      <c r="F1" s="5"/>
      <c r="G1" s="5"/>
      <c r="H1" s="5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6" customFormat="1" x14ac:dyDescent="0.25">
      <c r="A2" s="4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/>
      <c r="G2" s="5" t="s">
        <v>16</v>
      </c>
      <c r="H2" s="5" t="s">
        <v>17</v>
      </c>
      <c r="I2" s="4" t="s">
        <v>11</v>
      </c>
      <c r="J2" s="5" t="s">
        <v>18</v>
      </c>
      <c r="K2" s="9" t="s">
        <v>33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6" customFormat="1" x14ac:dyDescent="0.25">
      <c r="A3" s="7"/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x14ac:dyDescent="0.25">
      <c r="A4" s="4">
        <v>41050</v>
      </c>
      <c r="B4" s="8">
        <v>297298</v>
      </c>
      <c r="C4" s="5">
        <v>4055.94</v>
      </c>
      <c r="D4" s="5">
        <v>-1142.57</v>
      </c>
      <c r="E4" s="5" t="s">
        <v>0</v>
      </c>
      <c r="F4" s="5" t="s">
        <v>1</v>
      </c>
      <c r="G4" s="5"/>
      <c r="H4" s="5"/>
      <c r="I4" s="4"/>
      <c r="J4" s="5"/>
      <c r="K4" s="5" t="s">
        <v>36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1" customFormat="1" ht="12.75" x14ac:dyDescent="0.2">
      <c r="A5" s="4"/>
      <c r="B5" s="8"/>
      <c r="C5" s="5"/>
      <c r="D5" s="5">
        <v>-1480.76</v>
      </c>
      <c r="E5" s="5" t="s">
        <v>22</v>
      </c>
      <c r="F5" s="5" t="s">
        <v>2</v>
      </c>
      <c r="G5" s="5"/>
      <c r="H5" s="5"/>
      <c r="I5" s="4"/>
      <c r="J5" s="5"/>
      <c r="K5" s="1" t="s">
        <v>37</v>
      </c>
    </row>
    <row r="6" spans="1:255" s="1" customFormat="1" ht="12.75" x14ac:dyDescent="0.2">
      <c r="A6" s="4"/>
      <c r="B6" s="8"/>
      <c r="C6" s="5"/>
      <c r="D6" s="5">
        <v>-1432.61</v>
      </c>
      <c r="E6" s="5" t="s">
        <v>21</v>
      </c>
      <c r="F6" s="5" t="s">
        <v>44</v>
      </c>
      <c r="G6" s="5"/>
      <c r="H6" s="5"/>
      <c r="I6" s="4"/>
      <c r="J6" s="5"/>
    </row>
    <row r="7" spans="1:255" s="1" customFormat="1" ht="12.75" x14ac:dyDescent="0.2">
      <c r="A7" s="4"/>
      <c r="B7" s="8"/>
      <c r="C7" s="5"/>
      <c r="D7" s="5"/>
      <c r="E7" s="5"/>
      <c r="F7" s="5"/>
      <c r="G7" s="5"/>
      <c r="H7" s="5"/>
      <c r="I7" s="4"/>
      <c r="J7" s="5"/>
    </row>
    <row r="8" spans="1:255" s="1" customFormat="1" ht="12.75" x14ac:dyDescent="0.2">
      <c r="A8" s="4"/>
      <c r="B8" s="8"/>
      <c r="C8" s="5"/>
      <c r="D8" s="5">
        <f>C4</f>
        <v>4055.94</v>
      </c>
      <c r="E8" s="5"/>
      <c r="F8" s="5"/>
      <c r="G8" s="5" t="s">
        <v>3</v>
      </c>
      <c r="H8" s="5"/>
      <c r="I8" s="4"/>
      <c r="J8" s="5"/>
    </row>
    <row r="9" spans="1:255" x14ac:dyDescent="0.25">
      <c r="D9" s="10">
        <v>-4055.94</v>
      </c>
    </row>
    <row r="11" spans="1:255" x14ac:dyDescent="0.25">
      <c r="B11" t="s">
        <v>52</v>
      </c>
      <c r="D11" s="11">
        <f>SUM(D8:D10)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zoomScale="115" zoomScaleNormal="115" workbookViewId="0">
      <pane ySplit="2" topLeftCell="A24" activePane="bottomLeft" state="frozen"/>
      <selection pane="bottomLeft" activeCell="F35" sqref="F35"/>
    </sheetView>
  </sheetViews>
  <sheetFormatPr defaultColWidth="9.140625" defaultRowHeight="12.75" x14ac:dyDescent="0.2"/>
  <cols>
    <col min="1" max="1" width="9.140625" style="1"/>
    <col min="2" max="2" width="11.85546875" style="1" bestFit="1" customWidth="1"/>
    <col min="3" max="3" width="12" style="26" bestFit="1" customWidth="1"/>
    <col min="4" max="4" width="14.7109375" style="26" bestFit="1" customWidth="1"/>
    <col min="5" max="5" width="21.7109375" style="1" customWidth="1"/>
    <col min="6" max="6" width="29.7109375" style="1" bestFit="1" customWidth="1"/>
    <col min="7" max="7" width="44.7109375" style="1" customWidth="1"/>
    <col min="8" max="8" width="10.42578125" style="1" bestFit="1" customWidth="1"/>
    <col min="9" max="9" width="10.42578125" style="39" bestFit="1" customWidth="1"/>
    <col min="10" max="10" width="9.140625" style="1"/>
    <col min="11" max="11" width="20.7109375" style="1" customWidth="1"/>
    <col min="12" max="16384" width="9.140625" style="1"/>
  </cols>
  <sheetData>
    <row r="1" spans="1:255" s="6" customFormat="1" ht="15" x14ac:dyDescent="0.25">
      <c r="A1" s="4"/>
      <c r="B1" s="5"/>
      <c r="C1" s="24"/>
      <c r="D1" s="25" t="s">
        <v>10</v>
      </c>
      <c r="E1" s="5"/>
      <c r="F1" s="5"/>
      <c r="G1" s="5"/>
      <c r="H1" s="5"/>
      <c r="I1" s="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8" customFormat="1" ht="15" x14ac:dyDescent="0.25">
      <c r="A2" s="16" t="s">
        <v>11</v>
      </c>
      <c r="B2" s="12" t="s">
        <v>12</v>
      </c>
      <c r="C2" s="25" t="s">
        <v>13</v>
      </c>
      <c r="D2" s="25" t="s">
        <v>14</v>
      </c>
      <c r="E2" s="12" t="s">
        <v>15</v>
      </c>
      <c r="F2" s="12"/>
      <c r="G2" s="12" t="s">
        <v>16</v>
      </c>
      <c r="H2" s="12" t="s">
        <v>17</v>
      </c>
      <c r="I2" s="38" t="s">
        <v>11</v>
      </c>
      <c r="J2" s="12" t="s">
        <v>18</v>
      </c>
      <c r="K2" s="17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6" customFormat="1" ht="15" x14ac:dyDescent="0.25">
      <c r="A3" s="4"/>
      <c r="B3" s="5"/>
      <c r="C3" s="24"/>
      <c r="D3" s="24"/>
      <c r="E3" s="5"/>
      <c r="F3" s="5"/>
      <c r="G3" s="5"/>
      <c r="H3" s="5"/>
      <c r="I3" s="37"/>
      <c r="J3" s="5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28" customFormat="1" x14ac:dyDescent="0.2">
      <c r="A4" s="28">
        <v>2013</v>
      </c>
      <c r="C4" s="29">
        <v>3732.65</v>
      </c>
      <c r="D4" s="29"/>
      <c r="E4" s="28" t="s">
        <v>4</v>
      </c>
      <c r="F4" s="30" t="s">
        <v>168</v>
      </c>
      <c r="G4" s="56" t="s">
        <v>26</v>
      </c>
      <c r="I4" s="40"/>
      <c r="K4" s="28" t="s">
        <v>34</v>
      </c>
    </row>
    <row r="5" spans="1:255" s="28" customFormat="1" x14ac:dyDescent="0.2">
      <c r="C5" s="29"/>
      <c r="D5" s="29">
        <f>SUM(C4)</f>
        <v>3732.65</v>
      </c>
      <c r="E5" s="28" t="s">
        <v>23</v>
      </c>
      <c r="I5" s="40"/>
    </row>
    <row r="6" spans="1:255" s="28" customFormat="1" x14ac:dyDescent="0.2">
      <c r="C6" s="29"/>
      <c r="D6" s="31">
        <v>-3732.65</v>
      </c>
      <c r="I6" s="40"/>
    </row>
    <row r="7" spans="1:255" x14ac:dyDescent="0.2">
      <c r="D7" s="27"/>
    </row>
    <row r="8" spans="1:255" x14ac:dyDescent="0.2">
      <c r="A8" s="1">
        <v>2014</v>
      </c>
      <c r="C8" s="26">
        <v>2989.75</v>
      </c>
      <c r="E8" s="15" t="s">
        <v>29</v>
      </c>
      <c r="G8" s="14" t="s">
        <v>64</v>
      </c>
      <c r="K8" s="1" t="s">
        <v>41</v>
      </c>
    </row>
    <row r="9" spans="1:255" x14ac:dyDescent="0.2">
      <c r="D9" s="26">
        <v>2989.75</v>
      </c>
      <c r="E9" s="1" t="s">
        <v>30</v>
      </c>
    </row>
    <row r="10" spans="1:255" x14ac:dyDescent="0.2">
      <c r="E10" s="1" t="s">
        <v>19</v>
      </c>
    </row>
    <row r="12" spans="1:255" x14ac:dyDescent="0.2">
      <c r="A12" s="1">
        <v>2014</v>
      </c>
      <c r="C12" s="26">
        <v>54793.41</v>
      </c>
      <c r="E12" s="15" t="s">
        <v>50</v>
      </c>
      <c r="G12" s="1" t="s">
        <v>147</v>
      </c>
    </row>
    <row r="13" spans="1:255" x14ac:dyDescent="0.2">
      <c r="D13" s="26">
        <v>54793.41</v>
      </c>
      <c r="G13" s="23">
        <v>41883</v>
      </c>
    </row>
    <row r="16" spans="1:255" s="28" customFormat="1" x14ac:dyDescent="0.2">
      <c r="A16" s="28">
        <v>2014</v>
      </c>
      <c r="C16" s="29">
        <v>8345.1</v>
      </c>
      <c r="D16" s="29"/>
      <c r="E16" s="28" t="s">
        <v>53</v>
      </c>
      <c r="F16" s="30" t="s">
        <v>174</v>
      </c>
      <c r="G16" s="28" t="s">
        <v>68</v>
      </c>
      <c r="I16" s="40"/>
    </row>
    <row r="17" spans="1:11" s="28" customFormat="1" x14ac:dyDescent="0.2">
      <c r="C17" s="29"/>
      <c r="D17" s="29">
        <v>8345.1</v>
      </c>
      <c r="E17" s="28" t="s">
        <v>54</v>
      </c>
      <c r="I17" s="40"/>
    </row>
    <row r="18" spans="1:11" s="28" customFormat="1" x14ac:dyDescent="0.2">
      <c r="C18" s="29"/>
      <c r="D18" s="29"/>
      <c r="E18" s="28" t="s">
        <v>55</v>
      </c>
      <c r="I18" s="40"/>
    </row>
    <row r="19" spans="1:11" s="28" customFormat="1" x14ac:dyDescent="0.2">
      <c r="C19" s="29"/>
      <c r="D19" s="31">
        <v>-8345.1</v>
      </c>
      <c r="I19" s="40"/>
    </row>
    <row r="20" spans="1:11" x14ac:dyDescent="0.2">
      <c r="D20" s="27"/>
    </row>
    <row r="21" spans="1:11" s="28" customFormat="1" x14ac:dyDescent="0.2">
      <c r="A21" s="28">
        <v>2015</v>
      </c>
      <c r="C21" s="29">
        <v>11549.18</v>
      </c>
      <c r="D21" s="29"/>
      <c r="E21" s="28" t="s">
        <v>51</v>
      </c>
      <c r="F21" s="30" t="s">
        <v>174</v>
      </c>
      <c r="G21" s="28" t="s">
        <v>58</v>
      </c>
      <c r="I21" s="40"/>
    </row>
    <row r="22" spans="1:11" s="28" customFormat="1" x14ac:dyDescent="0.2">
      <c r="C22" s="29"/>
      <c r="D22" s="29">
        <v>11549.18</v>
      </c>
      <c r="E22" s="28" t="s">
        <v>56</v>
      </c>
      <c r="I22" s="40"/>
    </row>
    <row r="23" spans="1:11" s="28" customFormat="1" x14ac:dyDescent="0.2">
      <c r="C23" s="29"/>
      <c r="D23" s="29"/>
      <c r="E23" s="28" t="s">
        <v>57</v>
      </c>
      <c r="I23" s="40"/>
    </row>
    <row r="24" spans="1:11" s="28" customFormat="1" x14ac:dyDescent="0.2">
      <c r="C24" s="29"/>
      <c r="D24" s="31">
        <v>-11549.18</v>
      </c>
      <c r="I24" s="40"/>
    </row>
    <row r="26" spans="1:11" s="47" customFormat="1" x14ac:dyDescent="0.2">
      <c r="A26" s="47">
        <v>2015</v>
      </c>
      <c r="C26" s="48">
        <v>256.62</v>
      </c>
      <c r="D26" s="48"/>
      <c r="E26" s="47" t="s">
        <v>59</v>
      </c>
      <c r="F26" s="49" t="s">
        <v>172</v>
      </c>
      <c r="G26" s="47" t="s">
        <v>66</v>
      </c>
      <c r="I26" s="50"/>
      <c r="K26" s="47" t="s">
        <v>62</v>
      </c>
    </row>
    <row r="27" spans="1:11" s="47" customFormat="1" x14ac:dyDescent="0.2">
      <c r="C27" s="48"/>
      <c r="D27" s="48">
        <v>256.62</v>
      </c>
      <c r="E27" s="47" t="s">
        <v>60</v>
      </c>
      <c r="I27" s="50"/>
    </row>
    <row r="28" spans="1:11" s="47" customFormat="1" x14ac:dyDescent="0.2">
      <c r="C28" s="48"/>
      <c r="D28" s="51">
        <v>-128.31</v>
      </c>
      <c r="E28" s="47" t="s">
        <v>61</v>
      </c>
      <c r="I28" s="50"/>
    </row>
    <row r="30" spans="1:11" s="47" customFormat="1" x14ac:dyDescent="0.2">
      <c r="A30" s="47">
        <v>2015</v>
      </c>
      <c r="C30" s="48">
        <v>6369.47</v>
      </c>
      <c r="D30" s="48"/>
      <c r="E30" s="47" t="s">
        <v>59</v>
      </c>
      <c r="G30" s="47" t="s">
        <v>67</v>
      </c>
      <c r="I30" s="50"/>
      <c r="K30" s="47" t="s">
        <v>63</v>
      </c>
    </row>
    <row r="31" spans="1:11" s="47" customFormat="1" x14ac:dyDescent="0.2">
      <c r="C31" s="48"/>
      <c r="D31" s="48">
        <v>6369.47</v>
      </c>
      <c r="E31" s="47" t="s">
        <v>60</v>
      </c>
      <c r="G31" s="47" t="s">
        <v>142</v>
      </c>
      <c r="I31" s="50"/>
    </row>
    <row r="32" spans="1:11" s="47" customFormat="1" x14ac:dyDescent="0.2">
      <c r="C32" s="48"/>
      <c r="D32" s="51">
        <v>-3184.73</v>
      </c>
      <c r="E32" s="47" t="s">
        <v>61</v>
      </c>
      <c r="F32" s="49" t="s">
        <v>170</v>
      </c>
      <c r="I32" s="50"/>
    </row>
    <row r="33" spans="1:11" s="47" customFormat="1" x14ac:dyDescent="0.2">
      <c r="C33" s="48"/>
      <c r="D33" s="51">
        <v>-3184.74</v>
      </c>
      <c r="F33" s="49" t="s">
        <v>172</v>
      </c>
      <c r="I33" s="50"/>
    </row>
    <row r="34" spans="1:11" s="32" customFormat="1" x14ac:dyDescent="0.2">
      <c r="C34" s="33"/>
      <c r="D34" s="34"/>
      <c r="F34" s="35"/>
      <c r="I34" s="41"/>
    </row>
    <row r="35" spans="1:11" x14ac:dyDescent="0.2">
      <c r="A35" s="1">
        <v>2015</v>
      </c>
      <c r="C35" s="26">
        <v>1678.71</v>
      </c>
      <c r="D35" s="27"/>
      <c r="E35" s="1" t="s">
        <v>100</v>
      </c>
      <c r="G35" s="1" t="s">
        <v>102</v>
      </c>
      <c r="K35" s="1" t="s">
        <v>103</v>
      </c>
    </row>
    <row r="36" spans="1:11" x14ac:dyDescent="0.2">
      <c r="D36" s="26">
        <v>1678.71</v>
      </c>
      <c r="E36" s="1" t="s">
        <v>101</v>
      </c>
    </row>
    <row r="37" spans="1:11" x14ac:dyDescent="0.2">
      <c r="D37" s="27"/>
      <c r="E37" s="1" t="s">
        <v>79</v>
      </c>
    </row>
    <row r="38" spans="1:11" x14ac:dyDescent="0.2">
      <c r="D38" s="27"/>
    </row>
    <row r="39" spans="1:11" s="47" customFormat="1" x14ac:dyDescent="0.2">
      <c r="A39" s="47">
        <v>2015</v>
      </c>
      <c r="C39" s="48">
        <v>7085.6</v>
      </c>
      <c r="D39" s="51"/>
      <c r="E39" s="47" t="s">
        <v>139</v>
      </c>
      <c r="F39" s="49" t="s">
        <v>171</v>
      </c>
      <c r="G39" s="47" t="s">
        <v>104</v>
      </c>
      <c r="I39" s="50"/>
    </row>
    <row r="40" spans="1:11" s="47" customFormat="1" x14ac:dyDescent="0.2">
      <c r="C40" s="48"/>
      <c r="D40" s="48">
        <v>7085.6</v>
      </c>
      <c r="G40" s="47" t="s">
        <v>140</v>
      </c>
      <c r="I40" s="50"/>
    </row>
    <row r="41" spans="1:11" s="47" customFormat="1" x14ac:dyDescent="0.2">
      <c r="C41" s="48"/>
      <c r="D41" s="51"/>
      <c r="I41" s="50"/>
    </row>
    <row r="42" spans="1:11" s="47" customFormat="1" x14ac:dyDescent="0.2">
      <c r="C42" s="48"/>
      <c r="D42" s="51">
        <v>-7085.6</v>
      </c>
      <c r="I42" s="50"/>
    </row>
    <row r="43" spans="1:11" x14ac:dyDescent="0.2">
      <c r="D43" s="27"/>
    </row>
    <row r="44" spans="1:11" s="28" customFormat="1" x14ac:dyDescent="0.2">
      <c r="A44" s="28">
        <v>2015</v>
      </c>
      <c r="C44" s="29">
        <v>18654.86</v>
      </c>
      <c r="D44" s="31"/>
      <c r="E44" s="28" t="s">
        <v>105</v>
      </c>
      <c r="F44" s="30" t="s">
        <v>174</v>
      </c>
      <c r="G44" s="28" t="s">
        <v>104</v>
      </c>
      <c r="I44" s="40"/>
      <c r="K44" s="28" t="s">
        <v>107</v>
      </c>
    </row>
    <row r="45" spans="1:11" s="28" customFormat="1" x14ac:dyDescent="0.2">
      <c r="C45" s="29"/>
      <c r="D45" s="29">
        <v>18654.86</v>
      </c>
      <c r="E45" s="28" t="s">
        <v>106</v>
      </c>
      <c r="I45" s="40"/>
    </row>
    <row r="46" spans="1:11" s="28" customFormat="1" x14ac:dyDescent="0.2">
      <c r="C46" s="29"/>
      <c r="D46" s="31"/>
      <c r="E46" s="28" t="s">
        <v>57</v>
      </c>
      <c r="I46" s="40"/>
    </row>
    <row r="47" spans="1:11" s="28" customFormat="1" x14ac:dyDescent="0.2">
      <c r="C47" s="29"/>
      <c r="D47" s="31">
        <v>-18654.86</v>
      </c>
      <c r="I47" s="40"/>
    </row>
    <row r="48" spans="1:11" x14ac:dyDescent="0.2">
      <c r="D48" s="27"/>
    </row>
    <row r="49" spans="1:11" s="28" customFormat="1" x14ac:dyDescent="0.2">
      <c r="A49" s="28">
        <v>2015</v>
      </c>
      <c r="C49" s="29">
        <v>37290.19</v>
      </c>
      <c r="D49" s="31"/>
      <c r="E49" s="28" t="s">
        <v>108</v>
      </c>
      <c r="F49" s="30" t="s">
        <v>174</v>
      </c>
      <c r="G49" s="28" t="s">
        <v>104</v>
      </c>
      <c r="I49" s="40"/>
      <c r="K49" s="28" t="s">
        <v>111</v>
      </c>
    </row>
    <row r="50" spans="1:11" s="28" customFormat="1" x14ac:dyDescent="0.2">
      <c r="C50" s="29"/>
      <c r="D50" s="29">
        <v>37290.19</v>
      </c>
      <c r="E50" s="28" t="s">
        <v>109</v>
      </c>
      <c r="I50" s="40"/>
    </row>
    <row r="51" spans="1:11" s="28" customFormat="1" x14ac:dyDescent="0.2">
      <c r="C51" s="29"/>
      <c r="D51" s="31"/>
      <c r="E51" s="28" t="s">
        <v>110</v>
      </c>
      <c r="I51" s="40"/>
    </row>
    <row r="52" spans="1:11" s="28" customFormat="1" x14ac:dyDescent="0.2">
      <c r="C52" s="29"/>
      <c r="D52" s="31">
        <v>-37290.19</v>
      </c>
      <c r="I52" s="40"/>
    </row>
    <row r="53" spans="1:11" x14ac:dyDescent="0.2">
      <c r="D53" s="27"/>
    </row>
    <row r="54" spans="1:11" x14ac:dyDescent="0.2">
      <c r="A54" s="1">
        <v>2015</v>
      </c>
      <c r="C54" s="26">
        <v>8222.85</v>
      </c>
      <c r="D54" s="27"/>
      <c r="E54" s="1" t="s">
        <v>130</v>
      </c>
      <c r="G54" s="1" t="s">
        <v>104</v>
      </c>
      <c r="K54" s="1" t="s">
        <v>128</v>
      </c>
    </row>
    <row r="55" spans="1:11" x14ac:dyDescent="0.2">
      <c r="D55" s="26">
        <v>8222.85</v>
      </c>
      <c r="E55" s="1" t="s">
        <v>131</v>
      </c>
      <c r="G55" s="22">
        <v>42194</v>
      </c>
    </row>
    <row r="56" spans="1:11" x14ac:dyDescent="0.2">
      <c r="E56" s="1" t="s">
        <v>79</v>
      </c>
    </row>
    <row r="59" spans="1:11" s="47" customFormat="1" x14ac:dyDescent="0.2">
      <c r="A59" s="47">
        <v>2015</v>
      </c>
      <c r="C59" s="48">
        <v>29389.16</v>
      </c>
      <c r="D59" s="48"/>
      <c r="E59" s="47" t="s">
        <v>132</v>
      </c>
      <c r="F59" s="49" t="s">
        <v>171</v>
      </c>
      <c r="G59" s="47" t="s">
        <v>115</v>
      </c>
      <c r="H59" s="47">
        <v>56857</v>
      </c>
      <c r="I59" s="50">
        <v>42340</v>
      </c>
      <c r="K59" s="47" t="s">
        <v>129</v>
      </c>
    </row>
    <row r="60" spans="1:11" s="47" customFormat="1" x14ac:dyDescent="0.2">
      <c r="C60" s="48"/>
      <c r="D60" s="48">
        <v>29389.16</v>
      </c>
      <c r="E60" s="47" t="s">
        <v>133</v>
      </c>
      <c r="I60" s="50"/>
    </row>
    <row r="61" spans="1:11" s="47" customFormat="1" x14ac:dyDescent="0.2">
      <c r="C61" s="48"/>
      <c r="D61" s="51">
        <v>-29389.16</v>
      </c>
      <c r="I61" s="50"/>
    </row>
    <row r="63" spans="1:11" s="47" customFormat="1" x14ac:dyDescent="0.2">
      <c r="A63" s="47">
        <v>2015</v>
      </c>
      <c r="C63" s="48">
        <v>4291.13</v>
      </c>
      <c r="D63" s="48"/>
      <c r="E63" s="47" t="s">
        <v>112</v>
      </c>
      <c r="G63" s="47" t="s">
        <v>114</v>
      </c>
      <c r="H63" s="47">
        <v>57180</v>
      </c>
      <c r="I63" s="50">
        <v>42366</v>
      </c>
      <c r="K63" s="47" t="s">
        <v>116</v>
      </c>
    </row>
    <row r="64" spans="1:11" s="47" customFormat="1" x14ac:dyDescent="0.2">
      <c r="C64" s="48"/>
      <c r="D64" s="48">
        <v>4291.13</v>
      </c>
      <c r="E64" s="47" t="s">
        <v>113</v>
      </c>
      <c r="F64" s="49" t="s">
        <v>171</v>
      </c>
      <c r="I64" s="50"/>
    </row>
    <row r="65" spans="1:11" s="47" customFormat="1" x14ac:dyDescent="0.2">
      <c r="C65" s="48"/>
      <c r="D65" s="51">
        <v>-4291.13</v>
      </c>
      <c r="E65" s="47" t="s">
        <v>79</v>
      </c>
      <c r="I65" s="50"/>
    </row>
    <row r="67" spans="1:11" x14ac:dyDescent="0.2">
      <c r="A67" s="1">
        <v>2016</v>
      </c>
      <c r="C67" s="26">
        <v>1201.1199999999999</v>
      </c>
      <c r="E67" s="1" t="s">
        <v>123</v>
      </c>
      <c r="G67" s="1" t="s">
        <v>71</v>
      </c>
      <c r="H67" s="1">
        <v>57300</v>
      </c>
      <c r="I67" s="39">
        <v>42375</v>
      </c>
      <c r="K67" s="1" t="s">
        <v>121</v>
      </c>
    </row>
    <row r="68" spans="1:11" x14ac:dyDescent="0.2">
      <c r="D68" s="26">
        <v>1201.1199999999999</v>
      </c>
      <c r="E68" s="1" t="s">
        <v>124</v>
      </c>
    </row>
    <row r="69" spans="1:11" x14ac:dyDescent="0.2">
      <c r="E69" s="1" t="s">
        <v>57</v>
      </c>
    </row>
    <row r="71" spans="1:11" s="47" customFormat="1" x14ac:dyDescent="0.2">
      <c r="A71" s="47">
        <v>2016</v>
      </c>
      <c r="C71" s="48">
        <v>13781.63</v>
      </c>
      <c r="D71" s="48"/>
      <c r="E71" s="47" t="s">
        <v>125</v>
      </c>
      <c r="F71" s="49" t="s">
        <v>171</v>
      </c>
      <c r="G71" s="47" t="s">
        <v>72</v>
      </c>
      <c r="H71" s="47">
        <v>57828</v>
      </c>
      <c r="I71" s="50">
        <v>42412</v>
      </c>
      <c r="K71" s="47" t="s">
        <v>122</v>
      </c>
    </row>
    <row r="72" spans="1:11" s="47" customFormat="1" x14ac:dyDescent="0.2">
      <c r="C72" s="48"/>
      <c r="D72" s="48">
        <v>13781.63</v>
      </c>
      <c r="E72" s="47" t="s">
        <v>126</v>
      </c>
      <c r="I72" s="50"/>
    </row>
    <row r="73" spans="1:11" s="47" customFormat="1" x14ac:dyDescent="0.2">
      <c r="C73" s="48"/>
      <c r="D73" s="51">
        <v>-13781.63</v>
      </c>
      <c r="E73" s="47" t="s">
        <v>110</v>
      </c>
      <c r="I73" s="50"/>
    </row>
    <row r="75" spans="1:11" s="47" customFormat="1" x14ac:dyDescent="0.2">
      <c r="A75" s="47">
        <v>2016</v>
      </c>
      <c r="C75" s="48">
        <v>26449.32</v>
      </c>
      <c r="D75" s="48"/>
      <c r="E75" s="47" t="s">
        <v>73</v>
      </c>
      <c r="F75" s="49" t="s">
        <v>171</v>
      </c>
      <c r="G75" s="47" t="s">
        <v>75</v>
      </c>
      <c r="H75" s="47">
        <v>57911</v>
      </c>
      <c r="I75" s="50">
        <v>42419</v>
      </c>
      <c r="K75" s="47" t="s">
        <v>76</v>
      </c>
    </row>
    <row r="76" spans="1:11" s="47" customFormat="1" x14ac:dyDescent="0.2">
      <c r="C76" s="48"/>
      <c r="D76" s="48">
        <v>26449.32</v>
      </c>
      <c r="E76" s="47" t="s">
        <v>74</v>
      </c>
      <c r="G76" s="47" t="s">
        <v>141</v>
      </c>
      <c r="I76" s="50"/>
    </row>
    <row r="77" spans="1:11" s="47" customFormat="1" x14ac:dyDescent="0.2">
      <c r="C77" s="48"/>
      <c r="D77" s="48"/>
      <c r="E77" s="47" t="s">
        <v>57</v>
      </c>
      <c r="I77" s="50"/>
    </row>
    <row r="78" spans="1:11" s="47" customFormat="1" x14ac:dyDescent="0.2">
      <c r="C78" s="48"/>
      <c r="D78" s="51">
        <v>-26449.32</v>
      </c>
      <c r="I78" s="50"/>
    </row>
    <row r="80" spans="1:11" x14ac:dyDescent="0.2">
      <c r="A80" s="1">
        <v>2016</v>
      </c>
      <c r="C80" s="26">
        <v>2503.0700000000002</v>
      </c>
      <c r="E80" s="1" t="s">
        <v>77</v>
      </c>
      <c r="G80" s="1" t="s">
        <v>80</v>
      </c>
      <c r="H80" s="1">
        <v>58126</v>
      </c>
      <c r="I80" s="39">
        <v>42437</v>
      </c>
      <c r="K80" s="1" t="s">
        <v>81</v>
      </c>
    </row>
    <row r="81" spans="1:11" x14ac:dyDescent="0.2">
      <c r="D81" s="26">
        <v>2503.0700000000002</v>
      </c>
      <c r="E81" s="1" t="s">
        <v>78</v>
      </c>
    </row>
    <row r="82" spans="1:11" x14ac:dyDescent="0.2">
      <c r="E82" s="1" t="s">
        <v>79</v>
      </c>
    </row>
    <row r="84" spans="1:11" s="47" customFormat="1" x14ac:dyDescent="0.2">
      <c r="A84" s="47">
        <v>2016</v>
      </c>
      <c r="C84" s="48">
        <v>2291.56</v>
      </c>
      <c r="D84" s="48"/>
      <c r="E84" s="47" t="s">
        <v>82</v>
      </c>
      <c r="F84" s="49" t="s">
        <v>171</v>
      </c>
      <c r="G84" s="47" t="s">
        <v>84</v>
      </c>
      <c r="H84" s="47">
        <v>59094</v>
      </c>
      <c r="I84" s="50">
        <v>42516</v>
      </c>
      <c r="K84" s="47" t="s">
        <v>85</v>
      </c>
    </row>
    <row r="85" spans="1:11" s="47" customFormat="1" x14ac:dyDescent="0.2">
      <c r="C85" s="48"/>
      <c r="D85" s="48">
        <v>2291.56</v>
      </c>
      <c r="E85" s="47" t="s">
        <v>83</v>
      </c>
      <c r="I85" s="50"/>
    </row>
    <row r="86" spans="1:11" s="47" customFormat="1" x14ac:dyDescent="0.2">
      <c r="C86" s="48"/>
      <c r="D86" s="51">
        <v>-2291.56</v>
      </c>
      <c r="E86" s="47" t="s">
        <v>79</v>
      </c>
      <c r="I86" s="50"/>
    </row>
    <row r="88" spans="1:11" s="47" customFormat="1" x14ac:dyDescent="0.2">
      <c r="A88" s="47">
        <v>2016</v>
      </c>
      <c r="C88" s="48">
        <v>6771.56</v>
      </c>
      <c r="D88" s="48"/>
      <c r="E88" s="47" t="s">
        <v>86</v>
      </c>
      <c r="F88" s="49" t="s">
        <v>171</v>
      </c>
      <c r="G88" s="47" t="s">
        <v>88</v>
      </c>
      <c r="H88" s="47">
        <v>59095</v>
      </c>
      <c r="I88" s="50">
        <v>42516</v>
      </c>
      <c r="K88" s="47" t="s">
        <v>89</v>
      </c>
    </row>
    <row r="89" spans="1:11" s="47" customFormat="1" x14ac:dyDescent="0.2">
      <c r="C89" s="48"/>
      <c r="D89" s="48">
        <v>6771.56</v>
      </c>
      <c r="E89" s="47" t="s">
        <v>87</v>
      </c>
      <c r="I89" s="50"/>
    </row>
    <row r="90" spans="1:11" s="47" customFormat="1" x14ac:dyDescent="0.2">
      <c r="C90" s="48"/>
      <c r="D90" s="51">
        <v>-6771.56</v>
      </c>
      <c r="E90" s="47" t="s">
        <v>79</v>
      </c>
      <c r="I90" s="50"/>
    </row>
    <row r="92" spans="1:11" x14ac:dyDescent="0.2">
      <c r="A92" s="1">
        <v>2016</v>
      </c>
      <c r="C92" s="26">
        <v>3208.95</v>
      </c>
      <c r="E92" s="1" t="s">
        <v>91</v>
      </c>
      <c r="G92" s="1" t="s">
        <v>90</v>
      </c>
      <c r="H92" s="36">
        <v>59093</v>
      </c>
      <c r="I92" s="39">
        <v>42516</v>
      </c>
      <c r="K92" s="1" t="s">
        <v>93</v>
      </c>
    </row>
    <row r="93" spans="1:11" x14ac:dyDescent="0.2">
      <c r="D93" s="26">
        <v>3208.95</v>
      </c>
      <c r="E93" s="1" t="s">
        <v>92</v>
      </c>
    </row>
    <row r="94" spans="1:11" x14ac:dyDescent="0.2">
      <c r="E94" s="1" t="s">
        <v>79</v>
      </c>
    </row>
    <row r="96" spans="1:11" s="28" customFormat="1" x14ac:dyDescent="0.2">
      <c r="A96" s="28">
        <v>2016</v>
      </c>
      <c r="C96" s="29">
        <v>9668.35</v>
      </c>
      <c r="D96" s="29"/>
      <c r="E96" s="28" t="s">
        <v>94</v>
      </c>
      <c r="F96" s="30" t="s">
        <v>69</v>
      </c>
      <c r="G96" s="28" t="s">
        <v>97</v>
      </c>
      <c r="H96" s="28">
        <v>59152</v>
      </c>
      <c r="I96" s="40">
        <v>42522</v>
      </c>
      <c r="K96" s="28" t="s">
        <v>98</v>
      </c>
    </row>
    <row r="97" spans="1:11" s="28" customFormat="1" x14ac:dyDescent="0.2">
      <c r="C97" s="29"/>
      <c r="D97" s="29">
        <v>9668.35</v>
      </c>
      <c r="E97" s="28" t="s">
        <v>95</v>
      </c>
      <c r="I97" s="40"/>
      <c r="K97" s="28" t="s">
        <v>99</v>
      </c>
    </row>
    <row r="98" spans="1:11" s="28" customFormat="1" x14ac:dyDescent="0.2">
      <c r="C98" s="29"/>
      <c r="D98" s="29"/>
      <c r="E98" s="28" t="s">
        <v>96</v>
      </c>
      <c r="I98" s="40"/>
    </row>
    <row r="99" spans="1:11" s="28" customFormat="1" x14ac:dyDescent="0.2">
      <c r="C99" s="29"/>
      <c r="D99" s="31">
        <v>-9668.35</v>
      </c>
      <c r="F99" s="52" t="s">
        <v>173</v>
      </c>
      <c r="I99" s="40"/>
    </row>
    <row r="101" spans="1:11" s="15" customFormat="1" x14ac:dyDescent="0.2">
      <c r="A101" s="15">
        <v>2016</v>
      </c>
      <c r="C101" s="43">
        <v>9773.07</v>
      </c>
      <c r="D101" s="43"/>
      <c r="E101" s="15" t="s">
        <v>117</v>
      </c>
      <c r="F101" s="53"/>
      <c r="G101" s="15" t="s">
        <v>119</v>
      </c>
      <c r="H101" s="15">
        <v>59286</v>
      </c>
      <c r="I101" s="44">
        <v>42534</v>
      </c>
      <c r="K101" s="15" t="s">
        <v>120</v>
      </c>
    </row>
    <row r="102" spans="1:11" s="15" customFormat="1" x14ac:dyDescent="0.2">
      <c r="C102" s="43"/>
      <c r="D102" s="43">
        <v>9773.07</v>
      </c>
      <c r="E102" s="15" t="s">
        <v>118</v>
      </c>
      <c r="I102" s="44"/>
    </row>
    <row r="103" spans="1:11" s="15" customFormat="1" x14ac:dyDescent="0.2">
      <c r="C103" s="43"/>
      <c r="D103" s="43"/>
      <c r="E103" s="15" t="s">
        <v>79</v>
      </c>
      <c r="I103" s="44"/>
    </row>
    <row r="104" spans="1:11" s="15" customFormat="1" x14ac:dyDescent="0.2">
      <c r="C104" s="43"/>
      <c r="D104" s="54"/>
      <c r="I104" s="44"/>
    </row>
    <row r="106" spans="1:11" x14ac:dyDescent="0.2">
      <c r="A106" s="1">
        <v>2016</v>
      </c>
      <c r="C106" s="26">
        <v>238.42</v>
      </c>
      <c r="E106" s="1" t="s">
        <v>144</v>
      </c>
      <c r="G106" s="1" t="s">
        <v>145</v>
      </c>
      <c r="H106" s="1">
        <v>60510</v>
      </c>
      <c r="I106" s="39">
        <v>42641</v>
      </c>
      <c r="K106" s="1" t="s">
        <v>146</v>
      </c>
    </row>
    <row r="107" spans="1:11" x14ac:dyDescent="0.2">
      <c r="D107" s="26">
        <v>238.42</v>
      </c>
    </row>
    <row r="114" spans="1:9" s="13" customFormat="1" x14ac:dyDescent="0.2">
      <c r="A114" s="13" t="s">
        <v>8</v>
      </c>
      <c r="C114" s="27">
        <f>SUM(C3:C113)</f>
        <v>270535.73000000004</v>
      </c>
      <c r="D114" s="27">
        <f>SUM(D3:D113)</f>
        <v>84737.659999999989</v>
      </c>
      <c r="E114" s="19" t="s">
        <v>127</v>
      </c>
      <c r="I114" s="42"/>
    </row>
    <row r="116" spans="1:9" x14ac:dyDescent="0.2">
      <c r="D116" s="55"/>
    </row>
    <row r="117" spans="1:9" x14ac:dyDescent="0.2">
      <c r="D117" s="55"/>
    </row>
  </sheetData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"/>
  <sheetViews>
    <sheetView workbookViewId="0">
      <selection activeCell="E23" sqref="E23"/>
    </sheetView>
  </sheetViews>
  <sheetFormatPr defaultRowHeight="15" x14ac:dyDescent="0.25"/>
  <cols>
    <col min="1" max="1" width="5.7109375" bestFit="1" customWidth="1"/>
    <col min="2" max="2" width="11.85546875" bestFit="1" customWidth="1"/>
    <col min="3" max="3" width="15.5703125" bestFit="1" customWidth="1"/>
    <col min="4" max="4" width="14.42578125" bestFit="1" customWidth="1"/>
    <col min="5" max="5" width="18.85546875" bestFit="1" customWidth="1"/>
    <col min="6" max="6" width="12.85546875" bestFit="1" customWidth="1"/>
    <col min="7" max="7" width="34.5703125" bestFit="1" customWidth="1"/>
    <col min="8" max="8" width="8" bestFit="1" customWidth="1"/>
    <col min="9" max="9" width="5.7109375" bestFit="1" customWidth="1"/>
    <col min="11" max="11" width="15.28515625" bestFit="1" customWidth="1"/>
  </cols>
  <sheetData>
    <row r="1" spans="1:255" s="6" customFormat="1" x14ac:dyDescent="0.25">
      <c r="A1" s="4"/>
      <c r="B1" s="5"/>
      <c r="C1" s="5"/>
      <c r="D1" s="12" t="s">
        <v>10</v>
      </c>
      <c r="E1" s="5"/>
      <c r="F1" s="5"/>
      <c r="G1" s="5"/>
      <c r="H1" s="5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8" customFormat="1" x14ac:dyDescent="0.25">
      <c r="A2" s="16" t="s">
        <v>11</v>
      </c>
      <c r="B2" s="12" t="s">
        <v>12</v>
      </c>
      <c r="C2" s="12" t="s">
        <v>13</v>
      </c>
      <c r="D2" s="12" t="s">
        <v>14</v>
      </c>
      <c r="E2" s="12" t="s">
        <v>15</v>
      </c>
      <c r="F2" s="12"/>
      <c r="G2" s="12" t="s">
        <v>16</v>
      </c>
      <c r="H2" s="12" t="s">
        <v>17</v>
      </c>
      <c r="I2" s="16" t="s">
        <v>11</v>
      </c>
      <c r="J2" s="12" t="s">
        <v>18</v>
      </c>
      <c r="K2" s="17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" customFormat="1" ht="12.75" x14ac:dyDescent="0.2">
      <c r="A3" s="1">
        <v>2013</v>
      </c>
      <c r="C3" s="1">
        <v>3732.65</v>
      </c>
      <c r="E3" s="15" t="s">
        <v>4</v>
      </c>
      <c r="G3" s="5" t="s">
        <v>26</v>
      </c>
      <c r="K3" s="1" t="s">
        <v>34</v>
      </c>
    </row>
    <row r="4" spans="1:255" s="1" customFormat="1" ht="12.75" x14ac:dyDescent="0.2">
      <c r="D4" s="1">
        <f>SUM(C3)</f>
        <v>3732.65</v>
      </c>
      <c r="E4" s="1" t="s">
        <v>23</v>
      </c>
    </row>
    <row r="6" spans="1:255" x14ac:dyDescent="0.25">
      <c r="B6" t="s">
        <v>134</v>
      </c>
      <c r="D6">
        <f>SUM(D4)</f>
        <v>3732.65</v>
      </c>
    </row>
    <row r="8" spans="1:255" x14ac:dyDescent="0.25">
      <c r="B8" t="s">
        <v>135</v>
      </c>
      <c r="C8" t="s">
        <v>136</v>
      </c>
      <c r="E8">
        <v>1866.32</v>
      </c>
      <c r="F8" s="20" t="s">
        <v>138</v>
      </c>
    </row>
    <row r="9" spans="1:255" x14ac:dyDescent="0.25">
      <c r="C9" t="s">
        <v>137</v>
      </c>
      <c r="E9" s="21">
        <v>1866.33</v>
      </c>
      <c r="F9" t="s">
        <v>138</v>
      </c>
    </row>
    <row r="10" spans="1:255" x14ac:dyDescent="0.25">
      <c r="E10">
        <f>SUM(E8:E9)</f>
        <v>3732.6499999999996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F44" sqref="F44"/>
    </sheetView>
  </sheetViews>
  <sheetFormatPr defaultRowHeight="15" x14ac:dyDescent="0.25"/>
  <cols>
    <col min="1" max="1" width="15" bestFit="1" customWidth="1"/>
    <col min="3" max="4" width="11.5703125" bestFit="1" customWidth="1"/>
    <col min="5" max="5" width="27.5703125" bestFit="1" customWidth="1"/>
    <col min="6" max="6" width="33.42578125" bestFit="1" customWidth="1"/>
    <col min="7" max="7" width="44.85546875" bestFit="1" customWidth="1"/>
    <col min="8" max="8" width="6" bestFit="1" customWidth="1"/>
    <col min="9" max="9" width="8.42578125" bestFit="1" customWidth="1"/>
    <col min="11" max="11" width="16.28515625" bestFit="1" customWidth="1"/>
  </cols>
  <sheetData>
    <row r="1" spans="1:11" x14ac:dyDescent="0.25">
      <c r="A1" t="s">
        <v>175</v>
      </c>
    </row>
    <row r="3" spans="1:11" s="47" customFormat="1" ht="12.75" x14ac:dyDescent="0.2">
      <c r="A3" s="47">
        <v>2015</v>
      </c>
      <c r="C3" s="48">
        <v>256.62</v>
      </c>
      <c r="D3" s="48"/>
      <c r="E3" s="47" t="s">
        <v>59</v>
      </c>
      <c r="F3" s="49" t="s">
        <v>172</v>
      </c>
      <c r="G3" s="47" t="s">
        <v>66</v>
      </c>
      <c r="I3" s="50"/>
      <c r="K3" s="47" t="s">
        <v>62</v>
      </c>
    </row>
    <row r="4" spans="1:11" s="47" customFormat="1" ht="12.75" x14ac:dyDescent="0.2">
      <c r="C4" s="48"/>
      <c r="D4" s="48">
        <v>256.62</v>
      </c>
      <c r="E4" s="47" t="s">
        <v>60</v>
      </c>
      <c r="F4" s="62" t="s">
        <v>176</v>
      </c>
      <c r="I4" s="50"/>
    </row>
    <row r="5" spans="1:11" s="47" customFormat="1" ht="12.75" x14ac:dyDescent="0.2">
      <c r="C5" s="48"/>
      <c r="D5" s="51">
        <v>-128.31</v>
      </c>
      <c r="E5" s="47" t="s">
        <v>61</v>
      </c>
      <c r="I5" s="50"/>
    </row>
    <row r="6" spans="1:11" s="1" customFormat="1" ht="12.75" x14ac:dyDescent="0.2">
      <c r="C6" s="26"/>
      <c r="D6" s="26"/>
      <c r="I6" s="39"/>
    </row>
    <row r="7" spans="1:11" s="47" customFormat="1" ht="12.75" x14ac:dyDescent="0.2">
      <c r="A7" s="47">
        <v>2015</v>
      </c>
      <c r="C7" s="48">
        <v>6369.47</v>
      </c>
      <c r="D7" s="48"/>
      <c r="E7" s="47" t="s">
        <v>59</v>
      </c>
      <c r="G7" s="47" t="s">
        <v>67</v>
      </c>
      <c r="I7" s="50"/>
      <c r="K7" s="47" t="s">
        <v>63</v>
      </c>
    </row>
    <row r="8" spans="1:11" s="47" customFormat="1" ht="12.75" x14ac:dyDescent="0.2">
      <c r="C8" s="48"/>
      <c r="D8" s="48">
        <v>6369.47</v>
      </c>
      <c r="E8" s="47" t="s">
        <v>60</v>
      </c>
      <c r="G8" s="47" t="s">
        <v>142</v>
      </c>
      <c r="I8" s="50"/>
    </row>
    <row r="9" spans="1:11" s="47" customFormat="1" ht="12.75" x14ac:dyDescent="0.2">
      <c r="C9" s="48"/>
      <c r="D9" s="51">
        <v>-3184.73</v>
      </c>
      <c r="E9" s="47" t="s">
        <v>61</v>
      </c>
      <c r="F9" s="49" t="s">
        <v>170</v>
      </c>
      <c r="I9" s="50"/>
    </row>
    <row r="10" spans="1:11" s="47" customFormat="1" ht="12.75" x14ac:dyDescent="0.2">
      <c r="C10" s="48"/>
      <c r="D10" s="51">
        <v>-3184.74</v>
      </c>
      <c r="F10" s="49" t="s">
        <v>172</v>
      </c>
      <c r="I10" s="50"/>
    </row>
    <row r="12" spans="1:11" s="47" customFormat="1" ht="12.75" x14ac:dyDescent="0.2">
      <c r="A12" s="47">
        <v>2015</v>
      </c>
      <c r="C12" s="48">
        <v>7085.6</v>
      </c>
      <c r="D12" s="51"/>
      <c r="E12" s="47" t="s">
        <v>139</v>
      </c>
      <c r="F12" s="49" t="s">
        <v>171</v>
      </c>
      <c r="G12" s="47" t="s">
        <v>104</v>
      </c>
      <c r="I12" s="50"/>
    </row>
    <row r="13" spans="1:11" s="47" customFormat="1" ht="12.75" x14ac:dyDescent="0.2">
      <c r="C13" s="48"/>
      <c r="D13" s="48">
        <v>7085.6</v>
      </c>
      <c r="G13" s="47" t="s">
        <v>140</v>
      </c>
      <c r="I13" s="50"/>
    </row>
    <row r="14" spans="1:11" s="47" customFormat="1" ht="12.75" x14ac:dyDescent="0.2">
      <c r="C14" s="48"/>
      <c r="D14" s="51"/>
      <c r="I14" s="50"/>
    </row>
    <row r="15" spans="1:11" s="47" customFormat="1" ht="12.75" x14ac:dyDescent="0.2">
      <c r="C15" s="48"/>
      <c r="D15" s="51">
        <v>-7085.6</v>
      </c>
      <c r="I15" s="50"/>
    </row>
    <row r="17" spans="1:11" s="47" customFormat="1" ht="12.75" x14ac:dyDescent="0.2">
      <c r="A17" s="47">
        <v>2015</v>
      </c>
      <c r="C17" s="48">
        <v>29389.16</v>
      </c>
      <c r="D17" s="48"/>
      <c r="E17" s="47" t="s">
        <v>132</v>
      </c>
      <c r="F17" s="49" t="s">
        <v>171</v>
      </c>
      <c r="G17" s="47" t="s">
        <v>115</v>
      </c>
      <c r="H17" s="47">
        <v>56857</v>
      </c>
      <c r="I17" s="50">
        <v>42340</v>
      </c>
      <c r="K17" s="47" t="s">
        <v>129</v>
      </c>
    </row>
    <row r="18" spans="1:11" s="47" customFormat="1" ht="12.75" x14ac:dyDescent="0.2">
      <c r="C18" s="48"/>
      <c r="D18" s="48">
        <v>29389.16</v>
      </c>
      <c r="E18" s="47" t="s">
        <v>133</v>
      </c>
      <c r="I18" s="50"/>
    </row>
    <row r="19" spans="1:11" s="47" customFormat="1" ht="12.75" x14ac:dyDescent="0.2">
      <c r="C19" s="48"/>
      <c r="D19" s="51">
        <v>-29389.16</v>
      </c>
      <c r="I19" s="50"/>
    </row>
    <row r="20" spans="1:11" s="1" customFormat="1" ht="12.75" x14ac:dyDescent="0.2">
      <c r="C20" s="26"/>
      <c r="D20" s="26"/>
      <c r="I20" s="39"/>
    </row>
    <row r="21" spans="1:11" s="47" customFormat="1" ht="12.75" x14ac:dyDescent="0.2">
      <c r="A21" s="47">
        <v>2015</v>
      </c>
      <c r="C21" s="48">
        <v>4291.13</v>
      </c>
      <c r="D21" s="48"/>
      <c r="E21" s="47" t="s">
        <v>112</v>
      </c>
      <c r="G21" s="47" t="s">
        <v>114</v>
      </c>
      <c r="H21" s="47">
        <v>57180</v>
      </c>
      <c r="I21" s="50">
        <v>42366</v>
      </c>
      <c r="K21" s="47" t="s">
        <v>116</v>
      </c>
    </row>
    <row r="22" spans="1:11" s="47" customFormat="1" ht="12.75" x14ac:dyDescent="0.2">
      <c r="C22" s="48"/>
      <c r="D22" s="48">
        <v>4291.13</v>
      </c>
      <c r="E22" s="47" t="s">
        <v>113</v>
      </c>
      <c r="F22" s="49" t="s">
        <v>171</v>
      </c>
      <c r="I22" s="50"/>
    </row>
    <row r="23" spans="1:11" s="47" customFormat="1" ht="12.75" x14ac:dyDescent="0.2">
      <c r="C23" s="48"/>
      <c r="D23" s="51">
        <v>-4291.13</v>
      </c>
      <c r="E23" s="47" t="s">
        <v>79</v>
      </c>
      <c r="I23" s="50"/>
    </row>
    <row r="25" spans="1:11" s="47" customFormat="1" ht="12.75" x14ac:dyDescent="0.2">
      <c r="A25" s="47">
        <v>2016</v>
      </c>
      <c r="C25" s="48">
        <v>13781.63</v>
      </c>
      <c r="D25" s="48"/>
      <c r="E25" s="47" t="s">
        <v>125</v>
      </c>
      <c r="F25" s="49" t="s">
        <v>171</v>
      </c>
      <c r="G25" s="47" t="s">
        <v>72</v>
      </c>
      <c r="H25" s="47">
        <v>57828</v>
      </c>
      <c r="I25" s="50">
        <v>42412</v>
      </c>
      <c r="K25" s="47" t="s">
        <v>122</v>
      </c>
    </row>
    <row r="26" spans="1:11" s="47" customFormat="1" ht="12.75" x14ac:dyDescent="0.2">
      <c r="C26" s="48"/>
      <c r="D26" s="48">
        <v>13781.63</v>
      </c>
      <c r="E26" s="47" t="s">
        <v>126</v>
      </c>
      <c r="I26" s="50"/>
    </row>
    <row r="27" spans="1:11" s="47" customFormat="1" ht="12.75" x14ac:dyDescent="0.2">
      <c r="C27" s="48"/>
      <c r="D27" s="51">
        <v>-13781.63</v>
      </c>
      <c r="E27" s="47" t="s">
        <v>110</v>
      </c>
      <c r="I27" s="50"/>
    </row>
    <row r="28" spans="1:11" s="1" customFormat="1" ht="12.75" x14ac:dyDescent="0.2">
      <c r="C28" s="26"/>
      <c r="D28" s="26"/>
      <c r="I28" s="39"/>
    </row>
    <row r="29" spans="1:11" s="47" customFormat="1" ht="12.75" x14ac:dyDescent="0.2">
      <c r="A29" s="47">
        <v>2016</v>
      </c>
      <c r="C29" s="48">
        <v>26449.32</v>
      </c>
      <c r="D29" s="48"/>
      <c r="E29" s="47" t="s">
        <v>73</v>
      </c>
      <c r="F29" s="49" t="s">
        <v>171</v>
      </c>
      <c r="G29" s="47" t="s">
        <v>75</v>
      </c>
      <c r="H29" s="47">
        <v>57911</v>
      </c>
      <c r="I29" s="50">
        <v>42419</v>
      </c>
      <c r="K29" s="47" t="s">
        <v>76</v>
      </c>
    </row>
    <row r="30" spans="1:11" s="47" customFormat="1" ht="12.75" x14ac:dyDescent="0.2">
      <c r="C30" s="48"/>
      <c r="D30" s="48">
        <v>26449.32</v>
      </c>
      <c r="E30" s="47" t="s">
        <v>74</v>
      </c>
      <c r="G30" s="47" t="s">
        <v>141</v>
      </c>
      <c r="I30" s="50"/>
    </row>
    <row r="31" spans="1:11" s="47" customFormat="1" ht="12.75" x14ac:dyDescent="0.2">
      <c r="C31" s="48"/>
      <c r="D31" s="48"/>
      <c r="E31" s="47" t="s">
        <v>57</v>
      </c>
      <c r="I31" s="50"/>
    </row>
    <row r="32" spans="1:11" s="47" customFormat="1" ht="12.75" x14ac:dyDescent="0.2">
      <c r="C32" s="48"/>
      <c r="D32" s="51">
        <v>-26449.32</v>
      </c>
      <c r="I32" s="50"/>
    </row>
    <row r="34" spans="1:11" s="47" customFormat="1" ht="12.75" x14ac:dyDescent="0.2">
      <c r="A34" s="47">
        <v>2016</v>
      </c>
      <c r="C34" s="48">
        <v>2291.56</v>
      </c>
      <c r="D34" s="48"/>
      <c r="E34" s="47" t="s">
        <v>82</v>
      </c>
      <c r="F34" s="49" t="s">
        <v>171</v>
      </c>
      <c r="G34" s="47" t="s">
        <v>84</v>
      </c>
      <c r="H34" s="47">
        <v>59094</v>
      </c>
      <c r="I34" s="50">
        <v>42516</v>
      </c>
      <c r="K34" s="47" t="s">
        <v>85</v>
      </c>
    </row>
    <row r="35" spans="1:11" s="47" customFormat="1" ht="12.75" x14ac:dyDescent="0.2">
      <c r="C35" s="48"/>
      <c r="D35" s="48">
        <v>2291.56</v>
      </c>
      <c r="E35" s="47" t="s">
        <v>83</v>
      </c>
      <c r="I35" s="50"/>
    </row>
    <row r="36" spans="1:11" s="47" customFormat="1" ht="12.75" x14ac:dyDescent="0.2">
      <c r="C36" s="48"/>
      <c r="D36" s="51">
        <v>-2291.56</v>
      </c>
      <c r="E36" s="47" t="s">
        <v>79</v>
      </c>
      <c r="I36" s="50"/>
    </row>
    <row r="37" spans="1:11" s="1" customFormat="1" ht="12.75" x14ac:dyDescent="0.2">
      <c r="C37" s="26"/>
      <c r="D37" s="26"/>
      <c r="I37" s="39"/>
    </row>
    <row r="38" spans="1:11" s="47" customFormat="1" ht="12.75" x14ac:dyDescent="0.2">
      <c r="A38" s="47">
        <v>2016</v>
      </c>
      <c r="C38" s="48">
        <v>6771.56</v>
      </c>
      <c r="D38" s="48"/>
      <c r="E38" s="47" t="s">
        <v>86</v>
      </c>
      <c r="F38" s="49" t="s">
        <v>171</v>
      </c>
      <c r="G38" s="47" t="s">
        <v>88</v>
      </c>
      <c r="H38" s="47">
        <v>59095</v>
      </c>
      <c r="I38" s="50">
        <v>42516</v>
      </c>
      <c r="K38" s="47" t="s">
        <v>89</v>
      </c>
    </row>
    <row r="39" spans="1:11" s="47" customFormat="1" ht="12.75" x14ac:dyDescent="0.2">
      <c r="C39" s="48"/>
      <c r="D39" s="48">
        <v>6771.56</v>
      </c>
      <c r="E39" s="47" t="s">
        <v>87</v>
      </c>
      <c r="I39" s="50"/>
    </row>
    <row r="40" spans="1:11" s="47" customFormat="1" ht="12.75" x14ac:dyDescent="0.2">
      <c r="C40" s="48"/>
      <c r="D40" s="51">
        <v>-6771.56</v>
      </c>
      <c r="E40" s="47" t="s">
        <v>79</v>
      </c>
      <c r="I40" s="50"/>
    </row>
    <row r="42" spans="1:11" x14ac:dyDescent="0.25">
      <c r="C42" s="46">
        <f>SUM(C3:C38)</f>
        <v>96686.049999999988</v>
      </c>
    </row>
    <row r="43" spans="1:11" x14ac:dyDescent="0.25">
      <c r="C43" s="46">
        <f>D5</f>
        <v>-128.31</v>
      </c>
      <c r="D43" s="64" t="s">
        <v>177</v>
      </c>
      <c r="E43" s="63"/>
    </row>
    <row r="44" spans="1:11" x14ac:dyDescent="0.25">
      <c r="A44" t="s">
        <v>175</v>
      </c>
      <c r="C44" s="61">
        <f>SUM(C42:C43)</f>
        <v>96557.739999999991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6"/>
  <sheetViews>
    <sheetView workbookViewId="0">
      <selection activeCell="F4" sqref="F4"/>
    </sheetView>
  </sheetViews>
  <sheetFormatPr defaultColWidth="9.140625" defaultRowHeight="12.75" x14ac:dyDescent="0.2"/>
  <cols>
    <col min="1" max="1" width="9.140625" style="1"/>
    <col min="2" max="2" width="11.85546875" style="1" bestFit="1" customWidth="1"/>
    <col min="3" max="3" width="12" style="26" bestFit="1" customWidth="1"/>
    <col min="4" max="4" width="14.7109375" style="26" bestFit="1" customWidth="1"/>
    <col min="5" max="5" width="21.7109375" style="1" customWidth="1"/>
    <col min="6" max="6" width="29.7109375" style="1" bestFit="1" customWidth="1"/>
    <col min="7" max="7" width="44.7109375" style="1" customWidth="1"/>
    <col min="8" max="8" width="10.42578125" style="1" bestFit="1" customWidth="1"/>
    <col min="9" max="9" width="10.42578125" style="39" bestFit="1" customWidth="1"/>
    <col min="10" max="10" width="9.140625" style="1"/>
    <col min="11" max="11" width="20.7109375" style="1" customWidth="1"/>
    <col min="12" max="12" width="12.42578125" style="1" customWidth="1"/>
    <col min="13" max="16384" width="9.140625" style="1"/>
  </cols>
  <sheetData>
    <row r="1" spans="1:255" s="6" customFormat="1" ht="15" x14ac:dyDescent="0.25">
      <c r="A1" s="4"/>
      <c r="B1" s="5"/>
      <c r="C1" s="24"/>
      <c r="D1" s="25" t="s">
        <v>10</v>
      </c>
      <c r="E1" s="5"/>
      <c r="F1" s="5"/>
      <c r="G1" s="5"/>
      <c r="H1" s="5"/>
      <c r="I1" s="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8" customFormat="1" ht="15" x14ac:dyDescent="0.25">
      <c r="A2" s="16" t="s">
        <v>11</v>
      </c>
      <c r="B2" s="12" t="s">
        <v>12</v>
      </c>
      <c r="C2" s="25" t="s">
        <v>13</v>
      </c>
      <c r="D2" s="25" t="s">
        <v>14</v>
      </c>
      <c r="E2" s="12" t="s">
        <v>15</v>
      </c>
      <c r="F2" s="12"/>
      <c r="G2" s="12" t="s">
        <v>16</v>
      </c>
      <c r="H2" s="12" t="s">
        <v>17</v>
      </c>
      <c r="I2" s="38" t="s">
        <v>11</v>
      </c>
      <c r="J2" s="12" t="s">
        <v>18</v>
      </c>
      <c r="K2" s="17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6" customFormat="1" ht="15" x14ac:dyDescent="0.25">
      <c r="A3" s="4"/>
      <c r="B3" s="5"/>
      <c r="C3" s="24"/>
      <c r="D3" s="24"/>
      <c r="E3" s="5"/>
      <c r="F3" s="5"/>
      <c r="G3" s="5"/>
      <c r="H3" s="5"/>
      <c r="I3" s="37"/>
      <c r="J3" s="5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52" customFormat="1" x14ac:dyDescent="0.2">
      <c r="A4" s="52">
        <v>2014</v>
      </c>
      <c r="C4" s="67">
        <v>2989.75</v>
      </c>
      <c r="D4" s="67"/>
      <c r="E4" s="52" t="s">
        <v>29</v>
      </c>
      <c r="F4" s="72" t="s">
        <v>179</v>
      </c>
      <c r="G4" s="68" t="s">
        <v>64</v>
      </c>
      <c r="I4" s="69"/>
      <c r="K4" s="52" t="s">
        <v>41</v>
      </c>
    </row>
    <row r="5" spans="1:255" s="52" customFormat="1" x14ac:dyDescent="0.2">
      <c r="C5" s="67"/>
      <c r="D5" s="67">
        <v>2989.75</v>
      </c>
      <c r="E5" s="52" t="s">
        <v>30</v>
      </c>
      <c r="I5" s="69"/>
    </row>
    <row r="6" spans="1:255" s="52" customFormat="1" x14ac:dyDescent="0.2">
      <c r="C6" s="67"/>
      <c r="D6" s="67">
        <v>-2989.75</v>
      </c>
      <c r="E6" s="52" t="s">
        <v>19</v>
      </c>
      <c r="I6" s="69"/>
    </row>
    <row r="8" spans="1:255" s="52" customFormat="1" x14ac:dyDescent="0.2">
      <c r="A8" s="52">
        <v>2014</v>
      </c>
      <c r="C8" s="67">
        <v>54793.41</v>
      </c>
      <c r="D8" s="67"/>
      <c r="E8" s="52" t="s">
        <v>50</v>
      </c>
      <c r="F8" s="72" t="s">
        <v>179</v>
      </c>
      <c r="G8" s="52" t="s">
        <v>147</v>
      </c>
      <c r="I8" s="69"/>
    </row>
    <row r="9" spans="1:255" s="52" customFormat="1" x14ac:dyDescent="0.2">
      <c r="C9" s="67"/>
      <c r="D9" s="67">
        <v>54793.41</v>
      </c>
      <c r="G9" s="52" t="s">
        <v>178</v>
      </c>
      <c r="I9" s="69"/>
    </row>
    <row r="10" spans="1:255" s="52" customFormat="1" x14ac:dyDescent="0.2">
      <c r="C10" s="67"/>
      <c r="D10" s="67">
        <v>-54793.41</v>
      </c>
      <c r="I10" s="69"/>
    </row>
    <row r="12" spans="1:255" s="47" customFormat="1" x14ac:dyDescent="0.2">
      <c r="A12" s="47">
        <v>2015</v>
      </c>
      <c r="C12" s="48">
        <v>256.62</v>
      </c>
      <c r="D12" s="48"/>
      <c r="E12" s="47" t="s">
        <v>59</v>
      </c>
      <c r="F12" s="49" t="s">
        <v>143</v>
      </c>
      <c r="G12" s="47" t="s">
        <v>66</v>
      </c>
      <c r="I12" s="50"/>
      <c r="K12" s="47" t="s">
        <v>62</v>
      </c>
    </row>
    <row r="13" spans="1:255" s="47" customFormat="1" x14ac:dyDescent="0.2">
      <c r="C13" s="48"/>
      <c r="D13" s="48">
        <v>256.62</v>
      </c>
      <c r="E13" s="47" t="s">
        <v>60</v>
      </c>
      <c r="I13" s="50"/>
    </row>
    <row r="14" spans="1:255" s="47" customFormat="1" x14ac:dyDescent="0.2">
      <c r="C14" s="48"/>
      <c r="D14" s="51">
        <v>-128.31</v>
      </c>
      <c r="E14" s="47" t="s">
        <v>61</v>
      </c>
      <c r="I14" s="50"/>
    </row>
    <row r="15" spans="1:255" s="47" customFormat="1" x14ac:dyDescent="0.2">
      <c r="C15" s="48"/>
      <c r="D15" s="51"/>
      <c r="I15" s="50"/>
    </row>
    <row r="16" spans="1:255" x14ac:dyDescent="0.2">
      <c r="A16" s="1">
        <v>2015</v>
      </c>
      <c r="C16" s="26">
        <v>1678.71</v>
      </c>
      <c r="D16" s="27"/>
      <c r="E16" s="1" t="s">
        <v>100</v>
      </c>
      <c r="G16" s="1" t="s">
        <v>196</v>
      </c>
      <c r="H16" s="1" t="s">
        <v>197</v>
      </c>
      <c r="I16" s="39">
        <v>42199</v>
      </c>
      <c r="K16" s="1" t="s">
        <v>103</v>
      </c>
    </row>
    <row r="17" spans="1:11" x14ac:dyDescent="0.2">
      <c r="D17" s="26">
        <v>1678.71</v>
      </c>
      <c r="E17" s="1" t="s">
        <v>101</v>
      </c>
    </row>
    <row r="18" spans="1:11" x14ac:dyDescent="0.2">
      <c r="D18" s="27"/>
      <c r="E18" s="1" t="s">
        <v>79</v>
      </c>
    </row>
    <row r="19" spans="1:11" x14ac:dyDescent="0.2">
      <c r="D19" s="27"/>
    </row>
    <row r="20" spans="1:11" s="47" customFormat="1" x14ac:dyDescent="0.2">
      <c r="A20" s="47">
        <v>2015</v>
      </c>
      <c r="C20" s="48">
        <v>8222.85</v>
      </c>
      <c r="D20" s="51"/>
      <c r="E20" s="47" t="s">
        <v>130</v>
      </c>
      <c r="F20" s="49" t="s">
        <v>181</v>
      </c>
      <c r="G20" s="47" t="s">
        <v>104</v>
      </c>
      <c r="I20" s="50"/>
      <c r="K20" s="47" t="s">
        <v>128</v>
      </c>
    </row>
    <row r="21" spans="1:11" s="47" customFormat="1" x14ac:dyDescent="0.2">
      <c r="C21" s="48"/>
      <c r="D21" s="48">
        <v>8222.85</v>
      </c>
      <c r="E21" s="47" t="s">
        <v>131</v>
      </c>
      <c r="G21" s="78">
        <v>42194</v>
      </c>
      <c r="I21" s="50"/>
    </row>
    <row r="22" spans="1:11" s="47" customFormat="1" x14ac:dyDescent="0.2">
      <c r="C22" s="48"/>
      <c r="D22" s="51">
        <v>-8222.85</v>
      </c>
      <c r="E22" s="47" t="s">
        <v>79</v>
      </c>
      <c r="I22" s="50"/>
    </row>
    <row r="24" spans="1:11" x14ac:dyDescent="0.2">
      <c r="A24" s="1">
        <v>2016</v>
      </c>
      <c r="C24" s="26">
        <v>1201.1199999999999</v>
      </c>
      <c r="E24" s="1" t="s">
        <v>123</v>
      </c>
      <c r="G24" s="1" t="s">
        <v>71</v>
      </c>
      <c r="H24" s="1">
        <v>57300</v>
      </c>
      <c r="I24" s="39">
        <v>42375</v>
      </c>
      <c r="K24" s="1" t="s">
        <v>121</v>
      </c>
    </row>
    <row r="25" spans="1:11" x14ac:dyDescent="0.2">
      <c r="D25" s="26">
        <v>1201.1199999999999</v>
      </c>
      <c r="E25" s="1" t="s">
        <v>124</v>
      </c>
    </row>
    <row r="26" spans="1:11" x14ac:dyDescent="0.2">
      <c r="E26" s="1" t="s">
        <v>57</v>
      </c>
    </row>
    <row r="28" spans="1:11" x14ac:dyDescent="0.2">
      <c r="A28" s="1">
        <v>2016</v>
      </c>
      <c r="C28" s="26">
        <v>2503.0700000000002</v>
      </c>
      <c r="E28" s="1" t="s">
        <v>77</v>
      </c>
      <c r="G28" s="1" t="s">
        <v>80</v>
      </c>
      <c r="H28" s="1">
        <v>58126</v>
      </c>
      <c r="I28" s="39">
        <v>42437</v>
      </c>
      <c r="K28" s="1" t="s">
        <v>81</v>
      </c>
    </row>
    <row r="29" spans="1:11" x14ac:dyDescent="0.2">
      <c r="D29" s="26">
        <v>2503.0700000000002</v>
      </c>
      <c r="E29" s="1" t="s">
        <v>78</v>
      </c>
    </row>
    <row r="30" spans="1:11" x14ac:dyDescent="0.2">
      <c r="E30" s="1" t="s">
        <v>79</v>
      </c>
    </row>
    <row r="32" spans="1:11" x14ac:dyDescent="0.2">
      <c r="A32" s="1">
        <v>2016</v>
      </c>
      <c r="C32" s="26">
        <v>3208.95</v>
      </c>
      <c r="E32" s="1" t="s">
        <v>91</v>
      </c>
      <c r="G32" s="1" t="s">
        <v>90</v>
      </c>
      <c r="H32" s="36">
        <v>59093</v>
      </c>
      <c r="I32" s="39">
        <v>42516</v>
      </c>
      <c r="K32" s="1" t="s">
        <v>93</v>
      </c>
    </row>
    <row r="33" spans="1:11" x14ac:dyDescent="0.2">
      <c r="D33" s="26">
        <v>3208.95</v>
      </c>
      <c r="E33" s="1" t="s">
        <v>92</v>
      </c>
    </row>
    <row r="34" spans="1:11" x14ac:dyDescent="0.2">
      <c r="E34" s="1" t="s">
        <v>79</v>
      </c>
    </row>
    <row r="36" spans="1:11" s="15" customFormat="1" x14ac:dyDescent="0.2">
      <c r="A36" s="15">
        <v>2016</v>
      </c>
      <c r="C36" s="43">
        <v>9773.07</v>
      </c>
      <c r="D36" s="43"/>
      <c r="E36" s="15" t="s">
        <v>117</v>
      </c>
      <c r="F36" s="53" t="s">
        <v>169</v>
      </c>
      <c r="G36" s="15" t="s">
        <v>119</v>
      </c>
      <c r="H36" s="15">
        <v>59286</v>
      </c>
      <c r="I36" s="44">
        <v>42534</v>
      </c>
      <c r="K36" s="15" t="s">
        <v>120</v>
      </c>
    </row>
    <row r="37" spans="1:11" s="15" customFormat="1" x14ac:dyDescent="0.2">
      <c r="C37" s="43"/>
      <c r="D37" s="43">
        <v>9773.07</v>
      </c>
      <c r="E37" s="15" t="s">
        <v>118</v>
      </c>
      <c r="I37" s="44"/>
    </row>
    <row r="38" spans="1:11" s="15" customFormat="1" x14ac:dyDescent="0.2">
      <c r="C38" s="43"/>
      <c r="D38" s="43">
        <v>-9773.07</v>
      </c>
      <c r="E38" s="15" t="s">
        <v>79</v>
      </c>
      <c r="I38" s="44"/>
    </row>
    <row r="39" spans="1:11" s="15" customFormat="1" x14ac:dyDescent="0.2">
      <c r="C39" s="43"/>
      <c r="D39" s="43"/>
      <c r="I39" s="44"/>
    </row>
    <row r="40" spans="1:11" x14ac:dyDescent="0.2">
      <c r="A40" s="1">
        <v>2016</v>
      </c>
      <c r="C40" s="26">
        <v>238.42</v>
      </c>
      <c r="E40" s="1" t="s">
        <v>144</v>
      </c>
      <c r="G40" s="1" t="s">
        <v>145</v>
      </c>
      <c r="H40" s="1">
        <v>60510</v>
      </c>
      <c r="I40" s="39">
        <v>42641</v>
      </c>
      <c r="K40" s="1" t="s">
        <v>146</v>
      </c>
    </row>
    <row r="41" spans="1:11" x14ac:dyDescent="0.2">
      <c r="D41" s="26">
        <v>238.42</v>
      </c>
    </row>
    <row r="43" spans="1:11" x14ac:dyDescent="0.2">
      <c r="A43" s="1">
        <v>2017</v>
      </c>
      <c r="C43" s="26">
        <v>519.65</v>
      </c>
      <c r="E43" s="1" t="s">
        <v>151</v>
      </c>
      <c r="G43" s="1" t="s">
        <v>149</v>
      </c>
      <c r="H43" s="1">
        <v>61922</v>
      </c>
      <c r="I43" s="39">
        <v>42761</v>
      </c>
      <c r="K43" s="1" t="s">
        <v>150</v>
      </c>
    </row>
    <row r="44" spans="1:11" x14ac:dyDescent="0.2">
      <c r="D44" s="26">
        <v>519.65</v>
      </c>
      <c r="E44" s="1" t="s">
        <v>148</v>
      </c>
    </row>
    <row r="45" spans="1:11" x14ac:dyDescent="0.2">
      <c r="E45" s="1" t="s">
        <v>79</v>
      </c>
    </row>
    <row r="47" spans="1:11" x14ac:dyDescent="0.2">
      <c r="A47" s="1">
        <v>2017</v>
      </c>
      <c r="C47" s="26">
        <v>741.9</v>
      </c>
      <c r="E47" s="1" t="s">
        <v>152</v>
      </c>
      <c r="G47" s="1" t="s">
        <v>154</v>
      </c>
      <c r="H47" s="1">
        <v>62404</v>
      </c>
      <c r="I47" s="39">
        <v>42801</v>
      </c>
      <c r="K47" s="1" t="s">
        <v>155</v>
      </c>
    </row>
    <row r="48" spans="1:11" x14ac:dyDescent="0.2">
      <c r="D48" s="26">
        <v>741.9</v>
      </c>
      <c r="E48" s="1" t="s">
        <v>153</v>
      </c>
    </row>
    <row r="49" spans="1:11" x14ac:dyDescent="0.2">
      <c r="E49" s="1" t="s">
        <v>79</v>
      </c>
    </row>
    <row r="51" spans="1:11" x14ac:dyDescent="0.2">
      <c r="A51" s="1">
        <v>2017</v>
      </c>
      <c r="C51" s="26">
        <v>733</v>
      </c>
      <c r="E51" s="1" t="s">
        <v>151</v>
      </c>
      <c r="G51" s="1" t="s">
        <v>156</v>
      </c>
      <c r="H51" s="1">
        <v>63128</v>
      </c>
      <c r="I51" s="39">
        <v>42863</v>
      </c>
      <c r="K51" s="1" t="s">
        <v>157</v>
      </c>
    </row>
    <row r="52" spans="1:11" x14ac:dyDescent="0.2">
      <c r="D52" s="26">
        <v>733</v>
      </c>
      <c r="E52" s="1" t="s">
        <v>148</v>
      </c>
    </row>
    <row r="53" spans="1:11" x14ac:dyDescent="0.2">
      <c r="E53" s="1" t="s">
        <v>79</v>
      </c>
    </row>
    <row r="55" spans="1:11" x14ac:dyDescent="0.2">
      <c r="A55" s="1">
        <v>2017</v>
      </c>
      <c r="C55" s="26">
        <v>8407.74</v>
      </c>
      <c r="E55" s="1" t="s">
        <v>158</v>
      </c>
      <c r="G55" s="1" t="s">
        <v>160</v>
      </c>
      <c r="H55" s="1">
        <v>63259</v>
      </c>
      <c r="I55" s="39">
        <v>42871</v>
      </c>
      <c r="K55" s="1" t="s">
        <v>161</v>
      </c>
    </row>
    <row r="56" spans="1:11" x14ac:dyDescent="0.2">
      <c r="D56" s="26">
        <v>8407.74</v>
      </c>
      <c r="E56" s="1" t="s">
        <v>159</v>
      </c>
    </row>
    <row r="57" spans="1:11" x14ac:dyDescent="0.2">
      <c r="E57" s="1" t="s">
        <v>79</v>
      </c>
    </row>
    <row r="59" spans="1:11" x14ac:dyDescent="0.2">
      <c r="A59" s="1">
        <v>2017</v>
      </c>
      <c r="C59" s="26">
        <v>1331.44</v>
      </c>
      <c r="E59" s="1" t="s">
        <v>162</v>
      </c>
      <c r="G59" s="1" t="s">
        <v>165</v>
      </c>
      <c r="H59" s="1">
        <v>63260</v>
      </c>
      <c r="I59" s="39">
        <v>42871</v>
      </c>
      <c r="K59" s="1" t="s">
        <v>166</v>
      </c>
    </row>
    <row r="60" spans="1:11" x14ac:dyDescent="0.2">
      <c r="D60" s="26">
        <v>1331.44</v>
      </c>
      <c r="E60" s="1" t="s">
        <v>163</v>
      </c>
      <c r="K60" s="1" t="s">
        <v>167</v>
      </c>
    </row>
    <row r="61" spans="1:11" x14ac:dyDescent="0.2">
      <c r="E61" s="1" t="s">
        <v>164</v>
      </c>
    </row>
    <row r="63" spans="1:11" x14ac:dyDescent="0.2">
      <c r="A63" s="1">
        <v>2017</v>
      </c>
      <c r="C63" s="26">
        <v>45622.2</v>
      </c>
      <c r="E63" s="1" t="s">
        <v>180</v>
      </c>
      <c r="F63" s="13" t="s">
        <v>182</v>
      </c>
      <c r="G63" s="80" t="s">
        <v>191</v>
      </c>
      <c r="K63" s="1" t="s">
        <v>190</v>
      </c>
    </row>
    <row r="64" spans="1:11" x14ac:dyDescent="0.2">
      <c r="D64" s="26">
        <v>45622.2</v>
      </c>
      <c r="H64" s="1">
        <v>64715</v>
      </c>
      <c r="I64" s="39">
        <v>43000</v>
      </c>
    </row>
    <row r="65" spans="1:14" x14ac:dyDescent="0.2">
      <c r="D65" s="26">
        <v>-45622.2</v>
      </c>
    </row>
    <row r="67" spans="1:14" x14ac:dyDescent="0.2">
      <c r="A67" s="1">
        <v>2017</v>
      </c>
      <c r="C67" s="26">
        <v>3597.38</v>
      </c>
      <c r="D67" s="26">
        <v>3597.38</v>
      </c>
      <c r="E67" s="1" t="s">
        <v>186</v>
      </c>
      <c r="F67" s="1" t="s">
        <v>187</v>
      </c>
      <c r="G67" s="1" t="s">
        <v>189</v>
      </c>
      <c r="H67" s="1">
        <v>65285</v>
      </c>
      <c r="I67" s="39">
        <v>43055</v>
      </c>
      <c r="K67" s="52"/>
    </row>
    <row r="68" spans="1:14" x14ac:dyDescent="0.2">
      <c r="D68" s="26">
        <v>-3597.38</v>
      </c>
    </row>
    <row r="71" spans="1:14" s="75" customFormat="1" ht="13.5" thickBot="1" x14ac:dyDescent="0.25">
      <c r="C71" s="76"/>
      <c r="D71" s="76"/>
      <c r="I71" s="77"/>
    </row>
    <row r="72" spans="1:14" s="13" customFormat="1" ht="13.5" thickTop="1" x14ac:dyDescent="0.2">
      <c r="A72" s="13" t="s">
        <v>8</v>
      </c>
      <c r="C72" s="27"/>
      <c r="D72" s="27">
        <f>SUM(D3:D71)</f>
        <v>20692.309999999998</v>
      </c>
      <c r="E72" s="19"/>
      <c r="F72" s="13" t="s">
        <v>188</v>
      </c>
      <c r="H72" s="57"/>
      <c r="I72" s="58"/>
      <c r="J72" s="57"/>
      <c r="K72" s="57"/>
      <c r="L72" s="57"/>
      <c r="M72" s="57"/>
      <c r="N72" s="57"/>
    </row>
    <row r="73" spans="1:14" x14ac:dyDescent="0.2">
      <c r="H73" s="59"/>
      <c r="I73" s="60"/>
      <c r="J73" s="59"/>
      <c r="K73" s="59"/>
      <c r="L73" s="59"/>
      <c r="M73" s="59"/>
      <c r="N73" s="59"/>
    </row>
    <row r="74" spans="1:14" x14ac:dyDescent="0.2">
      <c r="D74" s="43"/>
      <c r="H74" s="59"/>
      <c r="I74" s="60"/>
      <c r="J74" s="59"/>
      <c r="K74" s="59"/>
      <c r="L74" s="59"/>
      <c r="M74" s="59"/>
      <c r="N74" s="59"/>
    </row>
    <row r="75" spans="1:14" x14ac:dyDescent="0.2">
      <c r="H75" s="59"/>
      <c r="I75" s="60"/>
      <c r="J75" s="59"/>
      <c r="K75" s="59"/>
      <c r="L75" s="59"/>
      <c r="M75" s="59"/>
      <c r="N75" s="59"/>
    </row>
    <row r="76" spans="1:14" x14ac:dyDescent="0.2">
      <c r="H76" s="59"/>
      <c r="I76" s="60"/>
      <c r="J76" s="59"/>
      <c r="K76" s="59"/>
      <c r="L76" s="59"/>
      <c r="M76" s="59"/>
      <c r="N76" s="5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"/>
  <sheetViews>
    <sheetView zoomScaleNormal="100" workbookViewId="0">
      <selection activeCell="D20" sqref="D20"/>
    </sheetView>
  </sheetViews>
  <sheetFormatPr defaultRowHeight="15" x14ac:dyDescent="0.25"/>
  <cols>
    <col min="1" max="1" width="5.7109375" bestFit="1" customWidth="1"/>
    <col min="2" max="2" width="11.85546875" bestFit="1" customWidth="1"/>
    <col min="3" max="4" width="15.5703125" bestFit="1" customWidth="1"/>
    <col min="5" max="5" width="18.28515625" bestFit="1" customWidth="1"/>
    <col min="6" max="6" width="12.85546875" bestFit="1" customWidth="1"/>
    <col min="7" max="7" width="38.140625" bestFit="1" customWidth="1"/>
    <col min="8" max="8" width="8" bestFit="1" customWidth="1"/>
    <col min="9" max="9" width="5.7109375" bestFit="1" customWidth="1"/>
    <col min="11" max="11" width="15.28515625" bestFit="1" customWidth="1"/>
  </cols>
  <sheetData>
    <row r="1" spans="1:255" s="6" customFormat="1" x14ac:dyDescent="0.25">
      <c r="A1" s="4"/>
      <c r="B1" s="5"/>
      <c r="C1" s="24"/>
      <c r="D1" s="25" t="s">
        <v>10</v>
      </c>
      <c r="E1" s="5"/>
      <c r="F1" s="5"/>
      <c r="G1" s="5"/>
      <c r="H1" s="5"/>
      <c r="I1" s="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8" customFormat="1" x14ac:dyDescent="0.25">
      <c r="A2" s="16" t="s">
        <v>11</v>
      </c>
      <c r="B2" s="12" t="s">
        <v>12</v>
      </c>
      <c r="C2" s="25" t="s">
        <v>13</v>
      </c>
      <c r="D2" s="25" t="s">
        <v>14</v>
      </c>
      <c r="E2" s="12" t="s">
        <v>15</v>
      </c>
      <c r="F2" s="12"/>
      <c r="G2" s="12" t="s">
        <v>16</v>
      </c>
      <c r="H2" s="12" t="s">
        <v>17</v>
      </c>
      <c r="I2" s="38" t="s">
        <v>11</v>
      </c>
      <c r="J2" s="12" t="s">
        <v>18</v>
      </c>
      <c r="K2" s="17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8" customFormat="1" x14ac:dyDescent="0.25">
      <c r="A3" s="16"/>
      <c r="B3" s="12"/>
      <c r="C3" s="25"/>
      <c r="D3" s="25"/>
      <c r="E3" s="12"/>
      <c r="F3" s="12"/>
      <c r="G3" s="12"/>
      <c r="H3" s="12"/>
      <c r="I3" s="38"/>
      <c r="J3" s="12"/>
      <c r="K3" s="17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s="15" customFormat="1" ht="12.75" x14ac:dyDescent="0.2">
      <c r="A4" s="15">
        <v>2014</v>
      </c>
      <c r="C4" s="43">
        <v>2989.75</v>
      </c>
      <c r="D4" s="43"/>
      <c r="E4" s="15" t="s">
        <v>29</v>
      </c>
      <c r="G4" s="45" t="s">
        <v>64</v>
      </c>
      <c r="I4" s="44"/>
      <c r="K4" s="15" t="s">
        <v>41</v>
      </c>
    </row>
    <row r="5" spans="1:255" s="15" customFormat="1" ht="12.75" x14ac:dyDescent="0.2">
      <c r="C5" s="43"/>
      <c r="D5" s="43">
        <v>2989.75</v>
      </c>
      <c r="E5" s="15" t="s">
        <v>30</v>
      </c>
      <c r="I5" s="44"/>
    </row>
    <row r="6" spans="1:255" s="15" customFormat="1" ht="12.75" x14ac:dyDescent="0.2">
      <c r="C6" s="43"/>
      <c r="D6" s="43"/>
      <c r="E6" s="15" t="s">
        <v>19</v>
      </c>
      <c r="I6" s="44"/>
    </row>
    <row r="8" spans="1:255" s="15" customFormat="1" ht="12.75" x14ac:dyDescent="0.2">
      <c r="A8" s="15">
        <v>2014</v>
      </c>
      <c r="C8" s="43">
        <v>54793.41</v>
      </c>
      <c r="D8" s="43"/>
      <c r="E8" s="15" t="s">
        <v>50</v>
      </c>
      <c r="G8" s="15" t="s">
        <v>147</v>
      </c>
      <c r="I8" s="44"/>
    </row>
    <row r="9" spans="1:255" s="15" customFormat="1" ht="12.75" x14ac:dyDescent="0.2">
      <c r="C9" s="43"/>
      <c r="D9" s="43">
        <v>54793.41</v>
      </c>
      <c r="G9" s="15" t="s">
        <v>178</v>
      </c>
      <c r="I9" s="44"/>
    </row>
    <row r="11" spans="1:255" ht="15.75" thickBot="1" x14ac:dyDescent="0.3">
      <c r="D11" s="70"/>
    </row>
    <row r="12" spans="1:255" ht="15.75" thickTop="1" x14ac:dyDescent="0.25">
      <c r="D12" s="46">
        <f>SUM(D3:D11)</f>
        <v>57783.16</v>
      </c>
    </row>
    <row r="14" spans="1:255" s="65" customFormat="1" x14ac:dyDescent="0.25">
      <c r="B14" s="65" t="s">
        <v>135</v>
      </c>
      <c r="C14" s="65" t="s">
        <v>136</v>
      </c>
      <c r="E14" s="73">
        <f>D12/2</f>
        <v>28891.58</v>
      </c>
      <c r="F14" s="66" t="s">
        <v>138</v>
      </c>
      <c r="G14" s="71"/>
    </row>
    <row r="15" spans="1:255" s="65" customFormat="1" x14ac:dyDescent="0.25">
      <c r="C15" s="65" t="s">
        <v>137</v>
      </c>
      <c r="E15" s="74">
        <f>D12/2</f>
        <v>28891.58</v>
      </c>
      <c r="F15" s="65" t="s">
        <v>138</v>
      </c>
    </row>
    <row r="16" spans="1:255" s="65" customFormat="1" x14ac:dyDescent="0.25">
      <c r="E16" s="73">
        <f>SUM(E14:E15)</f>
        <v>57783.16</v>
      </c>
    </row>
  </sheetData>
  <pageMargins left="0.7" right="0.7" top="0.75" bottom="0.7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"/>
  <sheetViews>
    <sheetView workbookViewId="0">
      <selection activeCell="F27" sqref="F27"/>
    </sheetView>
  </sheetViews>
  <sheetFormatPr defaultRowHeight="15" x14ac:dyDescent="0.25"/>
  <cols>
    <col min="1" max="1" width="5.7109375" bestFit="1" customWidth="1"/>
    <col min="2" max="2" width="11.85546875" bestFit="1" customWidth="1"/>
    <col min="3" max="3" width="11" bestFit="1" customWidth="1"/>
    <col min="4" max="4" width="15.5703125" bestFit="1" customWidth="1"/>
    <col min="5" max="5" width="21" bestFit="1" customWidth="1"/>
    <col min="6" max="6" width="19.28515625" bestFit="1" customWidth="1"/>
    <col min="7" max="7" width="44.85546875" bestFit="1" customWidth="1"/>
    <col min="8" max="8" width="8" bestFit="1" customWidth="1"/>
    <col min="9" max="9" width="7.42578125" bestFit="1" customWidth="1"/>
    <col min="11" max="11" width="15.140625" bestFit="1" customWidth="1"/>
  </cols>
  <sheetData>
    <row r="1" spans="1:255" s="6" customFormat="1" x14ac:dyDescent="0.25">
      <c r="A1" s="4"/>
      <c r="B1" s="5"/>
      <c r="C1" s="24"/>
      <c r="D1" s="25" t="s">
        <v>10</v>
      </c>
      <c r="E1" s="5"/>
      <c r="F1" s="5"/>
      <c r="G1" s="5"/>
      <c r="H1" s="5"/>
      <c r="I1" s="3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8" customFormat="1" x14ac:dyDescent="0.25">
      <c r="A2" s="16" t="s">
        <v>11</v>
      </c>
      <c r="B2" s="12" t="s">
        <v>12</v>
      </c>
      <c r="C2" s="25" t="s">
        <v>13</v>
      </c>
      <c r="D2" s="25" t="s">
        <v>14</v>
      </c>
      <c r="E2" s="12" t="s">
        <v>15</v>
      </c>
      <c r="F2" s="12"/>
      <c r="G2" s="12" t="s">
        <v>16</v>
      </c>
      <c r="H2" s="12" t="s">
        <v>17</v>
      </c>
      <c r="I2" s="38" t="s">
        <v>11</v>
      </c>
      <c r="J2" s="12" t="s">
        <v>18</v>
      </c>
      <c r="K2" s="17" t="s">
        <v>33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4" spans="1:255" s="15" customFormat="1" ht="12.75" x14ac:dyDescent="0.2">
      <c r="A4" s="15">
        <v>2016</v>
      </c>
      <c r="C4" s="43">
        <v>9773.07</v>
      </c>
      <c r="D4" s="43"/>
      <c r="E4" s="15" t="s">
        <v>117</v>
      </c>
      <c r="F4" s="53" t="s">
        <v>169</v>
      </c>
      <c r="G4" s="15" t="s">
        <v>119</v>
      </c>
      <c r="H4" s="15">
        <v>59286</v>
      </c>
      <c r="I4" s="44">
        <v>42534</v>
      </c>
      <c r="K4" s="15" t="s">
        <v>120</v>
      </c>
    </row>
    <row r="5" spans="1:255" s="15" customFormat="1" ht="12.75" x14ac:dyDescent="0.2">
      <c r="C5" s="43"/>
      <c r="D5" s="43">
        <v>9773.07</v>
      </c>
      <c r="E5" s="15" t="s">
        <v>118</v>
      </c>
      <c r="I5" s="44"/>
    </row>
    <row r="6" spans="1:255" s="15" customFormat="1" ht="12.75" x14ac:dyDescent="0.2">
      <c r="C6" s="43"/>
      <c r="D6" s="43">
        <v>-9773.07</v>
      </c>
      <c r="E6" s="15" t="s">
        <v>79</v>
      </c>
      <c r="I6" s="44"/>
    </row>
    <row r="8" spans="1:255" s="15" customFormat="1" ht="12.75" x14ac:dyDescent="0.2">
      <c r="A8" s="15">
        <v>2015</v>
      </c>
      <c r="C8" s="43">
        <v>8222.85</v>
      </c>
      <c r="D8" s="54"/>
      <c r="E8" s="15" t="s">
        <v>130</v>
      </c>
      <c r="F8" s="53" t="s">
        <v>181</v>
      </c>
      <c r="G8" s="15" t="s">
        <v>104</v>
      </c>
      <c r="I8" s="44"/>
      <c r="K8" s="15" t="s">
        <v>128</v>
      </c>
    </row>
    <row r="9" spans="1:255" s="15" customFormat="1" ht="12.75" x14ac:dyDescent="0.2">
      <c r="C9" s="43"/>
      <c r="D9" s="43">
        <v>8222.85</v>
      </c>
      <c r="E9" s="15" t="s">
        <v>131</v>
      </c>
      <c r="G9" s="79">
        <v>42194</v>
      </c>
      <c r="I9" s="44"/>
    </row>
    <row r="10" spans="1:255" s="15" customFormat="1" ht="12.75" x14ac:dyDescent="0.2">
      <c r="C10" s="43"/>
      <c r="D10" s="43">
        <v>-8222.85</v>
      </c>
      <c r="E10" s="15" t="s">
        <v>79</v>
      </c>
      <c r="I10" s="44"/>
    </row>
    <row r="12" spans="1:255" s="1" customFormat="1" ht="12.75" x14ac:dyDescent="0.2">
      <c r="A12" s="1">
        <v>2017</v>
      </c>
      <c r="C12" s="26">
        <v>45622.2</v>
      </c>
      <c r="D12" s="26"/>
      <c r="E12" s="1" t="s">
        <v>183</v>
      </c>
      <c r="F12" s="13" t="s">
        <v>182</v>
      </c>
      <c r="G12" s="1" t="s">
        <v>184</v>
      </c>
      <c r="I12" s="39"/>
      <c r="K12" s="1" t="s">
        <v>185</v>
      </c>
    </row>
    <row r="13" spans="1:255" s="1" customFormat="1" ht="12.75" x14ac:dyDescent="0.2">
      <c r="C13" s="26"/>
      <c r="D13" s="26">
        <v>45622.2</v>
      </c>
      <c r="H13" s="1">
        <v>64715</v>
      </c>
      <c r="I13" s="39">
        <v>43000</v>
      </c>
    </row>
    <row r="14" spans="1:255" s="1" customFormat="1" ht="12.75" x14ac:dyDescent="0.2">
      <c r="C14" s="26"/>
      <c r="D14" s="26">
        <v>-45622.2</v>
      </c>
      <c r="I14" s="39"/>
    </row>
    <row r="16" spans="1:255" s="1" customFormat="1" ht="12.75" x14ac:dyDescent="0.2">
      <c r="A16" s="1">
        <v>2017</v>
      </c>
      <c r="C16" s="26">
        <v>3597.38</v>
      </c>
      <c r="D16" s="26">
        <v>3597.38</v>
      </c>
      <c r="E16" s="1" t="s">
        <v>186</v>
      </c>
      <c r="F16" s="1" t="s">
        <v>187</v>
      </c>
      <c r="I16" s="39"/>
    </row>
    <row r="17" spans="1:14" s="1" customFormat="1" ht="12.75" x14ac:dyDescent="0.2">
      <c r="C17" s="26"/>
      <c r="D17" s="26">
        <v>-3597.38</v>
      </c>
      <c r="I17" s="39"/>
    </row>
    <row r="18" spans="1:14" s="1" customFormat="1" ht="12.75" x14ac:dyDescent="0.2">
      <c r="C18" s="26"/>
      <c r="D18" s="26"/>
      <c r="I18" s="39"/>
    </row>
    <row r="19" spans="1:14" s="1" customFormat="1" ht="12.75" x14ac:dyDescent="0.2">
      <c r="C19" s="26"/>
      <c r="D19" s="26"/>
      <c r="I19" s="39"/>
    </row>
    <row r="20" spans="1:14" s="75" customFormat="1" ht="13.5" thickBot="1" x14ac:dyDescent="0.25">
      <c r="C20" s="76"/>
      <c r="D20" s="76"/>
      <c r="I20" s="77"/>
    </row>
    <row r="21" spans="1:14" s="13" customFormat="1" ht="13.5" thickTop="1" x14ac:dyDescent="0.2">
      <c r="A21" s="13" t="s">
        <v>8</v>
      </c>
      <c r="C21" s="27"/>
      <c r="D21" s="27">
        <f>SUM(D4:D20)</f>
        <v>0</v>
      </c>
      <c r="E21" s="19"/>
      <c r="F21" s="13" t="s">
        <v>188</v>
      </c>
      <c r="H21" s="57"/>
      <c r="I21" s="58"/>
      <c r="J21" s="57"/>
      <c r="K21" s="57"/>
      <c r="L21" s="57"/>
      <c r="M21" s="57"/>
      <c r="N21" s="57"/>
    </row>
    <row r="22" spans="1:14" s="1" customFormat="1" ht="12.75" x14ac:dyDescent="0.2">
      <c r="C22" s="26"/>
      <c r="D22" s="26"/>
      <c r="H22" s="59"/>
      <c r="I22" s="60"/>
      <c r="J22" s="59"/>
      <c r="K22" s="59"/>
      <c r="L22" s="59"/>
      <c r="M22" s="59"/>
      <c r="N22" s="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2012-2014</vt:lpstr>
      <vt:lpstr>2015</vt:lpstr>
      <vt:lpstr>TRF'D 15</vt:lpstr>
      <vt:lpstr>2016</vt:lpstr>
      <vt:lpstr>TRF'D 16</vt:lpstr>
      <vt:lpstr>PAID 16</vt:lpstr>
      <vt:lpstr>2017</vt:lpstr>
      <vt:lpstr>TRF'D 17</vt:lpstr>
      <vt:lpstr>PAID 17</vt:lpstr>
      <vt:lpstr>2018</vt:lpstr>
      <vt:lpstr>TRF'D 18</vt:lpstr>
      <vt:lpstr>PAID 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Burkart</dc:creator>
  <cp:lastModifiedBy>Amy Finton</cp:lastModifiedBy>
  <cp:lastPrinted>2017-09-18T15:21:15Z</cp:lastPrinted>
  <dcterms:created xsi:type="dcterms:W3CDTF">2014-06-13T17:44:04Z</dcterms:created>
  <dcterms:modified xsi:type="dcterms:W3CDTF">2018-05-16T18:22:51Z</dcterms:modified>
</cp:coreProperties>
</file>